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3425" windowHeight="6885" activeTab="0"/>
  </bookViews>
  <sheets>
    <sheet name="評分報告" sheetId="1" r:id="rId1"/>
    <sheet name="評分表" sheetId="2" r:id="rId2"/>
  </sheets>
  <definedNames>
    <definedName name="_xlnm.Print_Area" localSheetId="1">'評分表'!$A$1:$K$46</definedName>
    <definedName name="_xlnm.Print_Area" localSheetId="0">'評分報告'!$A$1:$P$164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EKROFFF</author>
  </authors>
  <commentList>
    <comment ref="E12" authorId="0">
      <text>
        <r>
          <rPr>
            <sz val="9"/>
            <rFont val="新細明體"/>
            <family val="1"/>
          </rPr>
          <t>請填阿拉伯數字。</t>
        </r>
      </text>
    </comment>
    <comment ref="C13" authorId="0">
      <text>
        <r>
          <rPr>
            <sz val="9"/>
            <rFont val="新細明體"/>
            <family val="1"/>
          </rPr>
          <t>請填代號：
KLB=九龍灣區,
KTD=觀塘區,
LYM=鯉魚門區,
SKD=西貢區,
SMP-秀茂坪區,
TKO=將軍澳區,
TWS=慈雲山區,
WTS=黃大仙區.</t>
        </r>
      </text>
    </comment>
    <comment ref="O29" authorId="1">
      <text>
        <r>
          <rPr>
            <b/>
            <sz val="9"/>
            <rFont val="新細明體"/>
            <family val="1"/>
          </rPr>
          <t>請輪入大階</t>
        </r>
        <r>
          <rPr>
            <b/>
            <sz val="9"/>
            <rFont val="Times New Roman"/>
            <family val="1"/>
          </rPr>
          <t>A,B,C,D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E
(</t>
        </r>
        <r>
          <rPr>
            <b/>
            <sz val="9"/>
            <rFont val="新細明體"/>
            <family val="1"/>
          </rPr>
          <t>以下均請輸入大階</t>
        </r>
        <r>
          <rPr>
            <b/>
            <sz val="9"/>
            <rFont val="Times New Roman"/>
            <family val="1"/>
          </rPr>
          <t>)</t>
        </r>
      </text>
    </comment>
    <comment ref="O36" authorId="1">
      <text>
        <r>
          <rPr>
            <b/>
            <sz val="9"/>
            <rFont val="新細明體"/>
            <family val="1"/>
          </rPr>
          <t>請輪入大階A,B,C,D或E
(以下均請輸入大階)</t>
        </r>
      </text>
    </comment>
    <comment ref="O43" authorId="1">
      <text>
        <r>
          <rPr>
            <b/>
            <sz val="9"/>
            <rFont val="新細明體"/>
            <family val="1"/>
          </rPr>
          <t>請輪入大階A,B,C,D或E
(以下均請輸入大階)</t>
        </r>
      </text>
    </comment>
    <comment ref="O50" authorId="1">
      <text>
        <r>
          <rPr>
            <b/>
            <sz val="9"/>
            <rFont val="新細明體"/>
            <family val="1"/>
          </rPr>
          <t>請輪入</t>
        </r>
        <r>
          <rPr>
            <b/>
            <sz val="9"/>
            <rFont val="Times New Roman"/>
            <family val="1"/>
          </rPr>
          <t>A,B,C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D</t>
        </r>
        <r>
          <rPr>
            <b/>
            <sz val="9"/>
            <rFont val="Times New Roman"/>
            <family val="1"/>
          </rPr>
          <t xml:space="preserve">
(</t>
        </r>
        <r>
          <rPr>
            <b/>
            <sz val="9"/>
            <rFont val="新細明體"/>
            <family val="1"/>
          </rPr>
          <t>以下均請輸入大階</t>
        </r>
        <r>
          <rPr>
            <b/>
            <sz val="9"/>
            <rFont val="Times New Roman"/>
            <family val="1"/>
          </rPr>
          <t>)</t>
        </r>
      </text>
    </comment>
    <comment ref="K68" authorId="1">
      <text>
        <r>
          <rPr>
            <sz val="9"/>
            <rFont val="新細明體"/>
            <family val="1"/>
          </rPr>
          <t>填寫實際人數即可</t>
        </r>
        <r>
          <rPr>
            <sz val="9"/>
            <rFont val="Times New Roman"/>
            <family val="1"/>
          </rPr>
          <t xml:space="preserve">,
</t>
        </r>
        <r>
          <rPr>
            <sz val="9"/>
            <rFont val="新細明體"/>
            <family val="1"/>
          </rPr>
          <t>分數會自動計算</t>
        </r>
      </text>
    </comment>
    <comment ref="O73" authorId="1">
      <text>
        <r>
          <rPr>
            <b/>
            <sz val="9"/>
            <rFont val="新細明體"/>
            <family val="1"/>
          </rPr>
          <t>請輪入</t>
        </r>
        <r>
          <rPr>
            <b/>
            <sz val="9"/>
            <rFont val="Times New Roman"/>
            <family val="1"/>
          </rPr>
          <t>A,B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C</t>
        </r>
      </text>
    </comment>
    <comment ref="O74" authorId="1">
      <text>
        <r>
          <rPr>
            <b/>
            <sz val="9"/>
            <rFont val="新細明體"/>
            <family val="1"/>
          </rPr>
          <t>請輪入</t>
        </r>
        <r>
          <rPr>
            <b/>
            <sz val="9"/>
            <rFont val="Times New Roman"/>
            <family val="1"/>
          </rPr>
          <t>A,B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C</t>
        </r>
      </text>
    </comment>
    <comment ref="O75" authorId="1">
      <text>
        <r>
          <rPr>
            <b/>
            <sz val="9"/>
            <rFont val="新細明體"/>
            <family val="1"/>
          </rPr>
          <t>請輪入</t>
        </r>
        <r>
          <rPr>
            <b/>
            <sz val="9"/>
            <rFont val="Times New Roman"/>
            <family val="1"/>
          </rPr>
          <t>A,B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C</t>
        </r>
      </text>
    </comment>
    <comment ref="O76" authorId="1">
      <text>
        <r>
          <rPr>
            <b/>
            <sz val="9"/>
            <rFont val="新細明體"/>
            <family val="1"/>
          </rPr>
          <t>請輪入</t>
        </r>
        <r>
          <rPr>
            <b/>
            <sz val="9"/>
            <rFont val="Times New Roman"/>
            <family val="1"/>
          </rPr>
          <t>A,B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C</t>
        </r>
      </text>
    </comment>
    <comment ref="O77" authorId="1">
      <text>
        <r>
          <rPr>
            <b/>
            <sz val="9"/>
            <rFont val="新細明體"/>
            <family val="1"/>
          </rPr>
          <t>請輪入</t>
        </r>
        <r>
          <rPr>
            <b/>
            <sz val="9"/>
            <rFont val="Times New Roman"/>
            <family val="1"/>
          </rPr>
          <t>A,B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C</t>
        </r>
      </text>
    </comment>
    <comment ref="O78" authorId="1">
      <text>
        <r>
          <rPr>
            <b/>
            <sz val="9"/>
            <rFont val="新細明體"/>
            <family val="1"/>
          </rPr>
          <t>請輪入</t>
        </r>
        <r>
          <rPr>
            <b/>
            <sz val="9"/>
            <rFont val="Times New Roman"/>
            <family val="1"/>
          </rPr>
          <t>A,B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C</t>
        </r>
      </text>
    </comment>
    <comment ref="O79" authorId="1">
      <text>
        <r>
          <rPr>
            <b/>
            <sz val="9"/>
            <rFont val="新細明體"/>
            <family val="1"/>
          </rPr>
          <t>請輪入</t>
        </r>
        <r>
          <rPr>
            <b/>
            <sz val="9"/>
            <rFont val="Times New Roman"/>
            <family val="1"/>
          </rPr>
          <t>A,B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C</t>
        </r>
      </text>
    </comment>
    <comment ref="O80" authorId="1">
      <text>
        <r>
          <rPr>
            <b/>
            <sz val="9"/>
            <rFont val="新細明體"/>
            <family val="1"/>
          </rPr>
          <t>請輪入</t>
        </r>
        <r>
          <rPr>
            <b/>
            <sz val="9"/>
            <rFont val="Times New Roman"/>
            <family val="1"/>
          </rPr>
          <t>A,B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C</t>
        </r>
      </text>
    </comment>
    <comment ref="O107" authorId="1">
      <text>
        <r>
          <rPr>
            <b/>
            <sz val="9"/>
            <rFont val="新細明體"/>
            <family val="1"/>
          </rPr>
          <t>請輪入</t>
        </r>
        <r>
          <rPr>
            <b/>
            <sz val="9"/>
            <rFont val="Times New Roman"/>
            <family val="1"/>
          </rPr>
          <t>A,B,C,D</t>
        </r>
        <r>
          <rPr>
            <b/>
            <sz val="9"/>
            <rFont val="新細明體"/>
            <family val="1"/>
          </rPr>
          <t>或</t>
        </r>
        <r>
          <rPr>
            <b/>
            <sz val="9"/>
            <rFont val="Times New Roman"/>
            <family val="1"/>
          </rPr>
          <t>E</t>
        </r>
      </text>
    </comment>
    <comment ref="I12" authorId="0">
      <text>
        <r>
          <rPr>
            <b/>
            <sz val="9"/>
            <rFont val="新細明體"/>
            <family val="1"/>
          </rPr>
          <t xml:space="preserve">如屬空或海支部單位，請填入代號：
</t>
        </r>
        <r>
          <rPr>
            <sz val="9"/>
            <rFont val="新細明體"/>
            <family val="1"/>
          </rPr>
          <t xml:space="preserve">A=空,
S=海
</t>
        </r>
      </text>
    </comment>
    <comment ref="N12" authorId="0">
      <text>
        <r>
          <rPr>
            <b/>
            <sz val="9"/>
            <rFont val="新細明體"/>
            <family val="1"/>
          </rPr>
          <t xml:space="preserve">其他註明：
請自行鍵入。
</t>
        </r>
        <r>
          <rPr>
            <sz val="9"/>
            <rFont val="新細明體"/>
            <family val="1"/>
          </rPr>
          <t>例如：A團、B團或其他。
如為特能童軍旅，請在此列出支部名。</t>
        </r>
      </text>
    </comment>
    <comment ref="J12" authorId="0">
      <text>
        <r>
          <rPr>
            <b/>
            <sz val="9"/>
            <rFont val="新細明體"/>
            <family val="1"/>
          </rPr>
          <t xml:space="preserve">請按照代號(英文大楷)填寫。
</t>
        </r>
        <r>
          <rPr>
            <sz val="9"/>
            <rFont val="新細明體"/>
            <family val="1"/>
          </rPr>
          <t>小童軍團=GHR ,
幼童軍團=CSP ,
童軍團 = ST ,
深資童軍團=VSU ,
樂行童軍團=RSC ,
特能童軍旅=ESG .</t>
        </r>
      </text>
    </comment>
    <comment ref="H8" authorId="0">
      <text>
        <r>
          <rPr>
            <sz val="9"/>
            <rFont val="新細明體"/>
            <family val="1"/>
          </rPr>
          <t xml:space="preserve">請按以下模式填入：
年-月-日
</t>
        </r>
      </text>
    </comment>
    <comment ref="E21" authorId="0">
      <text>
        <r>
          <rPr>
            <sz val="9"/>
            <rFont val="新細明體"/>
            <family val="1"/>
          </rPr>
          <t xml:space="preserve">請填入集會次數
</t>
        </r>
      </text>
    </comment>
  </commentList>
</comments>
</file>

<file path=xl/sharedStrings.xml><?xml version="1.0" encoding="utf-8"?>
<sst xmlns="http://schemas.openxmlformats.org/spreadsheetml/2006/main" count="240" uniqueCount="188">
  <si>
    <t xml:space="preserve">                香港童軍總會東九龍地域</t>
  </si>
  <si>
    <t>旅 團 獎 勵 計 劃</t>
  </si>
  <si>
    <t>評選委員姓名：</t>
  </si>
  <si>
    <t>探訪地點：</t>
  </si>
  <si>
    <t>評選探訪日期：</t>
  </si>
  <si>
    <t>探訪時間：</t>
  </si>
  <si>
    <t>旅號：</t>
  </si>
  <si>
    <t>東九龍第</t>
  </si>
  <si>
    <t>旅</t>
  </si>
  <si>
    <t>團別：</t>
  </si>
  <si>
    <t>區別：</t>
  </si>
  <si>
    <t>主辦機構名稱：</t>
  </si>
  <si>
    <t>旅部地址：</t>
  </si>
  <si>
    <t>旅長／旅負責領袖姓名：</t>
  </si>
  <si>
    <t>聯絡電話：</t>
  </si>
  <si>
    <t>團長／副團長姓名：</t>
  </si>
  <si>
    <t>團長／副團長聯絡地址：</t>
  </si>
  <si>
    <t>領袖人數：</t>
  </si>
  <si>
    <t>集會時間：</t>
  </si>
  <si>
    <t>現時團員人數：</t>
  </si>
  <si>
    <r>
      <t>　　地域將推薦獲總分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分，其中在第</t>
    </r>
    <r>
      <rPr>
        <sz val="12"/>
        <rFont val="Times New Roman"/>
        <family val="1"/>
      </rPr>
      <t xml:space="preserve"> I </t>
    </r>
    <r>
      <rPr>
        <sz val="12"/>
        <rFont val="新細明體"/>
        <family val="1"/>
      </rPr>
      <t>及第</t>
    </r>
    <r>
      <rPr>
        <sz val="12"/>
        <rFont val="Times New Roman"/>
        <family val="1"/>
      </rPr>
      <t xml:space="preserve"> II </t>
    </r>
    <r>
      <rPr>
        <sz val="12"/>
        <rFont val="新細明體"/>
        <family val="1"/>
      </rPr>
      <t>項中分別取得不少於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分，及在第</t>
    </r>
    <r>
      <rPr>
        <sz val="12"/>
        <rFont val="Times New Roman"/>
        <family val="1"/>
      </rPr>
      <t xml:space="preserve"> III </t>
    </r>
    <r>
      <rPr>
        <sz val="12"/>
        <rFont val="新細明體"/>
        <family val="1"/>
      </rPr>
      <t>項中取得不少於</t>
    </r>
    <r>
      <rPr>
        <sz val="12"/>
        <rFont val="Times New Roman"/>
        <family val="1"/>
      </rPr>
      <t>23</t>
    </r>
    <r>
      <rPr>
        <sz val="12"/>
        <rFont val="新細明體"/>
        <family val="1"/>
      </rPr>
      <t>分的旅團，參加總會的「優異旅團獎勵計劃」。</t>
    </r>
  </si>
  <si>
    <r>
      <t xml:space="preserve">I. </t>
    </r>
    <r>
      <rPr>
        <b/>
        <sz val="12"/>
        <rFont val="新細明體"/>
        <family val="1"/>
      </rPr>
      <t>團員／領袖人數及團員進度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</t>
    </r>
    <r>
      <rPr>
        <b/>
        <sz val="12"/>
        <rFont val="Times New Roman"/>
        <family val="1"/>
      </rPr>
      <t>30%</t>
    </r>
    <r>
      <rPr>
        <b/>
        <sz val="12"/>
        <rFont val="新細明體"/>
        <family val="1"/>
      </rPr>
      <t>）</t>
    </r>
  </si>
  <si>
    <r>
      <t>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目</t>
    </r>
  </si>
  <si>
    <t>分數</t>
  </si>
  <si>
    <r>
      <t xml:space="preserve">1. </t>
    </r>
    <r>
      <rPr>
        <sz val="12"/>
        <rFont val="新細明體"/>
        <family val="1"/>
      </rPr>
      <t>現時團員人數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 0分，最高 4分)</t>
    </r>
  </si>
  <si>
    <r>
      <t xml:space="preserve">3. </t>
    </r>
    <r>
      <rPr>
        <sz val="12"/>
        <rFont val="新細明體"/>
        <family val="1"/>
      </rPr>
      <t xml:space="preserve">領袖人數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最低</t>
    </r>
    <r>
      <rPr>
        <sz val="12"/>
        <rFont val="新細明體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新細明體"/>
        <family val="1"/>
      </rPr>
      <t xml:space="preserve"> 4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)</t>
    </r>
  </si>
  <si>
    <r>
      <t xml:space="preserve">4. </t>
    </r>
    <r>
      <rPr>
        <sz val="12"/>
        <rFont val="新細明體"/>
        <family val="1"/>
      </rPr>
      <t xml:space="preserve">持委任書領袖人數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最低</t>
    </r>
    <r>
      <rPr>
        <sz val="12"/>
        <rFont val="新細明體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新細明體"/>
        <family val="1"/>
      </rPr>
      <t xml:space="preserve"> 4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)</t>
    </r>
  </si>
  <si>
    <r>
      <t xml:space="preserve">5A. </t>
    </r>
    <r>
      <rPr>
        <sz val="12"/>
        <rFont val="新細明體"/>
        <family val="1"/>
      </rPr>
      <t>獲本支部進度性獎章人數（每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人得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分）</t>
    </r>
  </si>
  <si>
    <r>
      <t xml:space="preserve">5B. </t>
    </r>
    <r>
      <rPr>
        <sz val="12"/>
        <rFont val="新細明體"/>
        <family val="1"/>
      </rPr>
      <t>獲本支部最高獎章人數（每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人得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分）</t>
    </r>
  </si>
  <si>
    <t>合計：</t>
  </si>
  <si>
    <r>
      <t xml:space="preserve">II. </t>
    </r>
    <r>
      <rPr>
        <b/>
        <sz val="12"/>
        <rFont val="新細明體"/>
        <family val="1"/>
      </rPr>
      <t>團務管理及領袖發展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</t>
    </r>
    <r>
      <rPr>
        <b/>
        <sz val="12"/>
        <rFont val="Times New Roman"/>
        <family val="1"/>
      </rPr>
      <t>20%</t>
    </r>
    <r>
      <rPr>
        <b/>
        <sz val="12"/>
        <rFont val="新細明體"/>
        <family val="1"/>
      </rPr>
      <t>）</t>
    </r>
  </si>
  <si>
    <r>
      <t xml:space="preserve">6A. </t>
    </r>
    <r>
      <rPr>
        <sz val="12"/>
        <rFont val="新細明體"/>
        <family val="1"/>
      </rPr>
      <t>成員個人紀錄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</si>
  <si>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6B. </t>
    </r>
    <r>
      <rPr>
        <sz val="12"/>
        <rFont val="新細明體"/>
        <family val="1"/>
      </rPr>
      <t>集會／出席紀錄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</si>
  <si>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6C. </t>
    </r>
    <r>
      <rPr>
        <sz val="12"/>
        <rFont val="新細明體"/>
        <family val="1"/>
      </rPr>
      <t>活動／訓練行事曆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</si>
  <si>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6D. </t>
    </r>
    <r>
      <rPr>
        <sz val="12"/>
        <rFont val="新細明體"/>
        <family val="1"/>
      </rPr>
      <t>收支賬目紀錄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最低</t>
    </r>
    <r>
      <rPr>
        <sz val="12"/>
        <rFont val="Times New Roman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</si>
  <si>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r>
      <t xml:space="preserve">6E. </t>
    </r>
    <r>
      <rPr>
        <sz val="12"/>
        <rFont val="新細明體"/>
        <family val="1"/>
      </rPr>
      <t xml:space="preserve">物資器材紀錄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最低</t>
    </r>
    <r>
      <rPr>
        <sz val="12"/>
        <rFont val="新細明體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新細明體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)</t>
    </r>
  </si>
  <si>
    <r>
      <t xml:space="preserve">6F. </t>
    </r>
    <r>
      <rPr>
        <sz val="12"/>
        <rFont val="新細明體"/>
        <family val="1"/>
      </rPr>
      <t xml:space="preserve">年度財政結算報告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最低</t>
    </r>
    <r>
      <rPr>
        <sz val="12"/>
        <rFont val="新細明體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新細明體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)</t>
    </r>
  </si>
  <si>
    <r>
      <t xml:space="preserve">6G. </t>
    </r>
    <r>
      <rPr>
        <sz val="12"/>
        <rFont val="新細明體"/>
        <family val="1"/>
      </rPr>
      <t xml:space="preserve">團務會議紀錄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最低</t>
    </r>
    <r>
      <rPr>
        <sz val="12"/>
        <rFont val="新細明體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新細明體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)</t>
    </r>
  </si>
  <si>
    <r>
      <t xml:space="preserve">6H. </t>
    </r>
    <r>
      <rPr>
        <sz val="12"/>
        <rFont val="新細明體"/>
        <family val="1"/>
      </rPr>
      <t xml:space="preserve">訓練及參考資料蒐集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最低</t>
    </r>
    <r>
      <rPr>
        <sz val="12"/>
        <rFont val="新細明體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新細明體"/>
        <family val="1"/>
      </rPr>
      <t xml:space="preserve"> 1.5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)</t>
    </r>
  </si>
  <si>
    <r>
      <t xml:space="preserve">7A.  </t>
    </r>
    <r>
      <rPr>
        <sz val="12"/>
        <rFont val="新細明體"/>
        <family val="1"/>
      </rPr>
      <t>完成認可訓練班之領袖人數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（每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人次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分）</t>
    </r>
  </si>
  <si>
    <r>
      <t xml:space="preserve">7B.  </t>
    </r>
    <r>
      <rPr>
        <sz val="12"/>
        <rFont val="新細明體"/>
        <family val="1"/>
      </rPr>
      <t>團內持有木章之領袖人數（每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人次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分，最高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分）</t>
    </r>
  </si>
  <si>
    <r>
      <t xml:space="preserve">III. </t>
    </r>
    <r>
      <rPr>
        <b/>
        <sz val="12"/>
        <rFont val="新細明體"/>
        <family val="1"/>
      </rPr>
      <t>活動、訓練與服務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</t>
    </r>
    <r>
      <rPr>
        <b/>
        <sz val="12"/>
        <rFont val="Times New Roman"/>
        <family val="1"/>
      </rPr>
      <t>50%</t>
    </r>
    <r>
      <rPr>
        <b/>
        <sz val="12"/>
        <rFont val="新細明體"/>
        <family val="1"/>
      </rPr>
      <t>）</t>
    </r>
  </si>
  <si>
    <r>
      <t xml:space="preserve">8. </t>
    </r>
    <r>
      <rPr>
        <sz val="12"/>
        <rFont val="新細明體"/>
        <family val="1"/>
      </rPr>
      <t xml:space="preserve">團週年主題／目標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最低</t>
    </r>
    <r>
      <rPr>
        <sz val="12"/>
        <rFont val="新細明體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新細明體"/>
        <family val="1"/>
      </rPr>
      <t xml:space="preserve"> 4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)</t>
    </r>
  </si>
  <si>
    <r>
      <t xml:space="preserve">9. </t>
    </r>
    <r>
      <rPr>
        <sz val="12"/>
        <rFont val="新細明體"/>
        <family val="1"/>
      </rPr>
      <t>團舉辦之非經常性集會活動</t>
    </r>
    <r>
      <rPr>
        <sz val="12"/>
        <rFont val="新細明體"/>
        <family val="1"/>
      </rPr>
      <t>（每項計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分為滿分）</t>
    </r>
  </si>
  <si>
    <r>
      <t xml:space="preserve">10. </t>
    </r>
    <r>
      <rPr>
        <sz val="12"/>
        <rFont val="新細明體"/>
        <family val="1"/>
      </rPr>
      <t>曾參與之童軍服務</t>
    </r>
    <r>
      <rPr>
        <sz val="12"/>
        <rFont val="新細明體"/>
        <family val="1"/>
      </rPr>
      <t>（每項計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分為滿分）</t>
    </r>
  </si>
  <si>
    <r>
      <t xml:space="preserve">11. </t>
    </r>
    <r>
      <rPr>
        <sz val="12"/>
        <rFont val="新細明體"/>
        <family val="1"/>
      </rPr>
      <t>參與區、地域及總會之活動或訓練</t>
    </r>
    <r>
      <rPr>
        <sz val="12"/>
        <rFont val="新細明體"/>
        <family val="1"/>
      </rPr>
      <t>（每項計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分為滿分）</t>
    </r>
  </si>
  <si>
    <r>
      <t xml:space="preserve">12. </t>
    </r>
    <r>
      <rPr>
        <sz val="12"/>
        <rFont val="新細明體"/>
        <family val="1"/>
      </rPr>
      <t>參加比賽</t>
    </r>
    <r>
      <rPr>
        <sz val="12"/>
        <rFont val="新細明體"/>
        <family val="1"/>
      </rPr>
      <t>（每項計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</t>
    </r>
    <r>
      <rPr>
        <sz val="12"/>
        <rFont val="Times New Roman"/>
        <family val="1"/>
      </rPr>
      <t xml:space="preserve"> 6</t>
    </r>
    <r>
      <rPr>
        <sz val="12"/>
        <rFont val="新細明體"/>
        <family val="1"/>
      </rPr>
      <t>分為滿分）</t>
    </r>
  </si>
  <si>
    <r>
      <t xml:space="preserve">13. </t>
    </r>
    <r>
      <rPr>
        <sz val="12"/>
        <rFont val="新細明體"/>
        <family val="1"/>
      </rPr>
      <t>集會整體表現（每項計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分，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分為滿分）</t>
    </r>
  </si>
  <si>
    <t>合計：</t>
  </si>
  <si>
    <r>
      <t xml:space="preserve">(I + II + III)  </t>
    </r>
    <r>
      <rPr>
        <sz val="12"/>
        <rFont val="新細明體"/>
        <family val="1"/>
      </rPr>
      <t>總分：</t>
    </r>
  </si>
  <si>
    <t>最佳發展旅團分數</t>
  </si>
  <si>
    <r>
      <t>2</t>
    </r>
    <r>
      <rPr>
        <sz val="12"/>
        <rFont val="新細明體"/>
        <family val="1"/>
      </rPr>
      <t>項得分</t>
    </r>
  </si>
  <si>
    <r>
      <t>5 (A+B)</t>
    </r>
    <r>
      <rPr>
        <sz val="12"/>
        <rFont val="新細明體"/>
        <family val="1"/>
      </rPr>
      <t>項得分</t>
    </r>
  </si>
  <si>
    <r>
      <t>過去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年集會次數</t>
    </r>
  </si>
  <si>
    <r>
      <t>9</t>
    </r>
    <r>
      <rPr>
        <sz val="12"/>
        <rFont val="新細明體"/>
        <family val="1"/>
      </rPr>
      <t>項得分</t>
    </r>
  </si>
  <si>
    <t>總分</t>
  </si>
  <si>
    <t>評選員姓名：</t>
  </si>
  <si>
    <t>簽署：</t>
  </si>
  <si>
    <r>
      <t>區總監副署：</t>
    </r>
    <r>
      <rPr>
        <sz val="12"/>
        <rFont val="Times New Roman"/>
        <family val="1"/>
      </rPr>
      <t>_________________________________</t>
    </r>
  </si>
  <si>
    <t>日期：</t>
  </si>
  <si>
    <r>
      <t xml:space="preserve">2. </t>
    </r>
    <r>
      <rPr>
        <sz val="12"/>
        <rFont val="新細明體"/>
        <family val="1"/>
      </rPr>
      <t xml:space="preserve">評審期內新增人數 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最低</t>
    </r>
    <r>
      <rPr>
        <sz val="12"/>
        <rFont val="新細明體"/>
        <family val="1"/>
      </rPr>
      <t xml:space="preserve"> 0</t>
    </r>
    <r>
      <rPr>
        <sz val="12"/>
        <rFont val="新細明體"/>
        <family val="1"/>
      </rPr>
      <t>分，最高</t>
    </r>
    <r>
      <rPr>
        <sz val="12"/>
        <rFont val="新細明體"/>
        <family val="1"/>
      </rPr>
      <t xml:space="preserve"> 4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)</t>
    </r>
  </si>
  <si>
    <t>東九龍第</t>
  </si>
  <si>
    <t>)</t>
  </si>
  <si>
    <t>旅        (</t>
  </si>
  <si>
    <t>評選期內共集會</t>
  </si>
  <si>
    <t>次</t>
  </si>
  <si>
    <t>備註：</t>
  </si>
  <si>
    <t xml:space="preserve"> </t>
  </si>
  <si>
    <r>
      <t xml:space="preserve"> I. </t>
    </r>
    <r>
      <rPr>
        <b/>
        <sz val="16"/>
        <rFont val="新細明體"/>
        <family val="1"/>
      </rPr>
      <t>團員／領袖人數及團員進度</t>
    </r>
  </si>
  <si>
    <r>
      <t>評</t>
    </r>
    <r>
      <rPr>
        <u val="single"/>
        <sz val="12"/>
        <rFont val="Times New Roman"/>
        <family val="1"/>
      </rPr>
      <t xml:space="preserve">  </t>
    </r>
    <r>
      <rPr>
        <u val="single"/>
        <sz val="12"/>
        <rFont val="新細明體"/>
        <family val="1"/>
      </rPr>
      <t>分</t>
    </r>
    <r>
      <rPr>
        <u val="single"/>
        <sz val="12"/>
        <rFont val="Times New Roman"/>
        <family val="1"/>
      </rPr>
      <t xml:space="preserve">  </t>
    </r>
    <r>
      <rPr>
        <u val="single"/>
        <sz val="12"/>
        <rFont val="新細明體"/>
        <family val="1"/>
      </rPr>
      <t>欄</t>
    </r>
  </si>
  <si>
    <r>
      <t xml:space="preserve"> 1. </t>
    </r>
    <r>
      <rPr>
        <sz val="12"/>
        <rFont val="新細明體"/>
        <family val="1"/>
      </rPr>
      <t>現時團員人數</t>
    </r>
  </si>
  <si>
    <t>小童軍</t>
  </si>
  <si>
    <t>幼童軍</t>
  </si>
  <si>
    <t>童軍</t>
  </si>
  <si>
    <t>深資童軍</t>
  </si>
  <si>
    <t>樂行童軍</t>
  </si>
  <si>
    <t>A</t>
  </si>
  <si>
    <r>
      <t>少於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人</t>
    </r>
  </si>
  <si>
    <r>
      <t>少於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人</t>
    </r>
  </si>
  <si>
    <t>B</t>
  </si>
  <si>
    <r>
      <t>6-10</t>
    </r>
    <r>
      <rPr>
        <sz val="12"/>
        <rFont val="新細明體"/>
        <family val="1"/>
      </rPr>
      <t>人</t>
    </r>
  </si>
  <si>
    <r>
      <t>12-18</t>
    </r>
    <r>
      <rPr>
        <sz val="12"/>
        <rFont val="新細明體"/>
        <family val="1"/>
      </rPr>
      <t>人</t>
    </r>
  </si>
  <si>
    <t>C</t>
  </si>
  <si>
    <r>
      <t>11-15</t>
    </r>
    <r>
      <rPr>
        <sz val="12"/>
        <rFont val="新細明體"/>
        <family val="1"/>
      </rPr>
      <t>人</t>
    </r>
  </si>
  <si>
    <r>
      <t>19-28</t>
    </r>
    <r>
      <rPr>
        <sz val="12"/>
        <rFont val="新細明體"/>
        <family val="1"/>
      </rPr>
      <t>人</t>
    </r>
  </si>
  <si>
    <r>
      <t>19-32</t>
    </r>
    <r>
      <rPr>
        <sz val="12"/>
        <rFont val="新細明體"/>
        <family val="1"/>
      </rPr>
      <t>人</t>
    </r>
  </si>
  <si>
    <t>D</t>
  </si>
  <si>
    <r>
      <t>16-20</t>
    </r>
    <r>
      <rPr>
        <sz val="12"/>
        <rFont val="新細明體"/>
        <family val="1"/>
      </rPr>
      <t>人</t>
    </r>
  </si>
  <si>
    <r>
      <t>29-42</t>
    </r>
    <r>
      <rPr>
        <sz val="12"/>
        <rFont val="新細明體"/>
        <family val="1"/>
      </rPr>
      <t>人</t>
    </r>
  </si>
  <si>
    <r>
      <t>33-48</t>
    </r>
    <r>
      <rPr>
        <sz val="12"/>
        <rFont val="新細明體"/>
        <family val="1"/>
      </rPr>
      <t>人</t>
    </r>
  </si>
  <si>
    <t>E</t>
  </si>
  <si>
    <r>
      <t>21</t>
    </r>
    <r>
      <rPr>
        <sz val="12"/>
        <rFont val="新細明體"/>
        <family val="1"/>
      </rPr>
      <t>人或以上</t>
    </r>
  </si>
  <si>
    <r>
      <t>43</t>
    </r>
    <r>
      <rPr>
        <sz val="12"/>
        <rFont val="新細明體"/>
        <family val="1"/>
      </rPr>
      <t>人或以上</t>
    </r>
  </si>
  <si>
    <r>
      <t>49</t>
    </r>
    <r>
      <rPr>
        <sz val="12"/>
        <rFont val="新細明體"/>
        <family val="1"/>
      </rPr>
      <t>人或以上</t>
    </r>
  </si>
  <si>
    <r>
      <t xml:space="preserve"> 2. </t>
    </r>
    <r>
      <rPr>
        <sz val="12"/>
        <rFont val="細明體"/>
        <family val="3"/>
      </rPr>
      <t>評審期內新增人數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包括新晉團或新招募而獲得會員章者</t>
    </r>
    <r>
      <rPr>
        <sz val="11"/>
        <rFont val="Times New Roman"/>
        <family val="1"/>
      </rPr>
      <t>)</t>
    </r>
  </si>
  <si>
    <r>
      <t xml:space="preserve"> A. </t>
    </r>
    <r>
      <rPr>
        <sz val="12"/>
        <rFont val="新細明體"/>
        <family val="1"/>
      </rPr>
      <t>沒有增長</t>
    </r>
  </si>
  <si>
    <r>
      <t xml:space="preserve"> B. 1-2</t>
    </r>
    <r>
      <rPr>
        <sz val="12"/>
        <rFont val="新細明體"/>
        <family val="1"/>
      </rPr>
      <t>人</t>
    </r>
  </si>
  <si>
    <r>
      <t xml:space="preserve"> C. 3-4</t>
    </r>
    <r>
      <rPr>
        <sz val="12"/>
        <rFont val="新細明體"/>
        <family val="1"/>
      </rPr>
      <t>人</t>
    </r>
  </si>
  <si>
    <r>
      <t xml:space="preserve"> D. 5-9</t>
    </r>
    <r>
      <rPr>
        <sz val="12"/>
        <rFont val="新細明體"/>
        <family val="1"/>
      </rPr>
      <t>人</t>
    </r>
  </si>
  <si>
    <r>
      <t xml:space="preserve"> E. 10</t>
    </r>
    <r>
      <rPr>
        <sz val="12"/>
        <rFont val="新細明體"/>
        <family val="1"/>
      </rPr>
      <t>人或以上</t>
    </r>
  </si>
  <si>
    <r>
      <t xml:space="preserve"> A. 0</t>
    </r>
    <r>
      <rPr>
        <sz val="12"/>
        <rFont val="細明體"/>
        <family val="3"/>
      </rPr>
      <t>人</t>
    </r>
  </si>
  <si>
    <r>
      <t xml:space="preserve"> C. 3-4</t>
    </r>
    <r>
      <rPr>
        <sz val="12"/>
        <rFont val="細明體"/>
        <family val="3"/>
      </rPr>
      <t>人</t>
    </r>
  </si>
  <si>
    <r>
      <t xml:space="preserve"> D. 5-6</t>
    </r>
    <r>
      <rPr>
        <sz val="12"/>
        <rFont val="新細明體"/>
        <family val="1"/>
      </rPr>
      <t>人</t>
    </r>
  </si>
  <si>
    <r>
      <t xml:space="preserve"> E. 7</t>
    </r>
    <r>
      <rPr>
        <sz val="12"/>
        <rFont val="新細明體"/>
        <family val="1"/>
      </rPr>
      <t>人或以上</t>
    </r>
  </si>
  <si>
    <r>
      <t xml:space="preserve"> 4. </t>
    </r>
    <r>
      <rPr>
        <sz val="12"/>
        <rFont val="新細明體"/>
        <family val="1"/>
      </rPr>
      <t>持委任書領袖人數</t>
    </r>
    <r>
      <rPr>
        <sz val="10"/>
        <rFont val="新細明體"/>
        <family val="1"/>
      </rPr>
      <t>（持有效委任書之團長及副團長）</t>
    </r>
  </si>
  <si>
    <r>
      <t xml:space="preserve"> A. 1</t>
    </r>
    <r>
      <rPr>
        <sz val="12"/>
        <rFont val="新細明體"/>
        <family val="1"/>
      </rPr>
      <t>位或以下</t>
    </r>
  </si>
  <si>
    <r>
      <t xml:space="preserve"> B. 2-3</t>
    </r>
    <r>
      <rPr>
        <sz val="12"/>
        <rFont val="新細明體"/>
        <family val="1"/>
      </rPr>
      <t>位</t>
    </r>
  </si>
  <si>
    <r>
      <t xml:space="preserve"> C. 4-5</t>
    </r>
    <r>
      <rPr>
        <sz val="12"/>
        <rFont val="新細明體"/>
        <family val="1"/>
      </rPr>
      <t>位</t>
    </r>
  </si>
  <si>
    <r>
      <t xml:space="preserve"> D. 6</t>
    </r>
    <r>
      <rPr>
        <sz val="12"/>
        <rFont val="新細明體"/>
        <family val="1"/>
      </rPr>
      <t>位或以上</t>
    </r>
  </si>
  <si>
    <r>
      <t xml:space="preserve"> 5. </t>
    </r>
    <r>
      <rPr>
        <sz val="12"/>
        <rFont val="新細明體"/>
        <family val="1"/>
      </rPr>
      <t>考獲進度性獎章人數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請於下表內，填寫已獲簽發獎章或証書之人數</t>
    </r>
    <r>
      <rPr>
        <sz val="10"/>
        <rFont val="Times New Roman"/>
        <family val="1"/>
      </rPr>
      <t>)</t>
    </r>
  </si>
  <si>
    <t>共</t>
  </si>
  <si>
    <t>人</t>
  </si>
  <si>
    <r>
      <t xml:space="preserve"> 5B. </t>
    </r>
    <r>
      <rPr>
        <sz val="12"/>
        <rFont val="新細明體"/>
        <family val="1"/>
      </rPr>
      <t>獲本支部最高獎章名稱</t>
    </r>
    <r>
      <rPr>
        <sz val="9"/>
        <rFont val="新細明體"/>
        <family val="1"/>
      </rPr>
      <t>（</t>
    </r>
    <r>
      <rPr>
        <sz val="9"/>
        <rFont val="Times New Roman"/>
        <family val="1"/>
      </rPr>
      <t>*</t>
    </r>
    <r>
      <rPr>
        <sz val="9"/>
        <rFont val="新細明體"/>
        <family val="1"/>
      </rPr>
      <t>請刪去不適用者）</t>
    </r>
  </si>
  <si>
    <t>人數</t>
  </si>
  <si>
    <r>
      <t xml:space="preserve">* </t>
    </r>
    <r>
      <rPr>
        <sz val="12"/>
        <rFont val="新細明體"/>
        <family val="1"/>
      </rPr>
      <t>進步章第四步／金紫荊獎章／總領袖獎章／榮譽童軍獎章／貝登堡獎章</t>
    </r>
  </si>
  <si>
    <r>
      <t xml:space="preserve"> (</t>
    </r>
    <r>
      <rPr>
        <sz val="9"/>
        <rFont val="新細明體"/>
        <family val="1"/>
      </rPr>
      <t>幼童軍分數以</t>
    </r>
    <r>
      <rPr>
        <sz val="9"/>
        <rFont val="Times New Roman"/>
        <family val="1"/>
      </rPr>
      <t>0.5</t>
    </r>
    <r>
      <rPr>
        <sz val="9"/>
        <rFont val="新細明體"/>
        <family val="1"/>
      </rPr>
      <t>倍計算；樂行童軍分數以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倍計算</t>
    </r>
    <r>
      <rPr>
        <sz val="9"/>
        <rFont val="Times New Roman"/>
        <family val="1"/>
      </rPr>
      <t>)</t>
    </r>
  </si>
  <si>
    <r>
      <t xml:space="preserve">II. </t>
    </r>
    <r>
      <rPr>
        <b/>
        <sz val="16"/>
        <rFont val="新細明體"/>
        <family val="1"/>
      </rPr>
      <t>團務管理及領袖發展</t>
    </r>
  </si>
  <si>
    <r>
      <t xml:space="preserve"> 6. </t>
    </r>
    <r>
      <rPr>
        <sz val="12"/>
        <rFont val="新細明體"/>
        <family val="1"/>
      </rPr>
      <t>團務管理</t>
    </r>
  </si>
  <si>
    <t>評語</t>
  </si>
  <si>
    <r>
      <t xml:space="preserve"> 6A.  </t>
    </r>
    <r>
      <rPr>
        <sz val="12"/>
        <rFont val="新細明體"/>
        <family val="1"/>
      </rPr>
      <t>成員個人紀錄</t>
    </r>
  </si>
  <si>
    <r>
      <t>A.</t>
    </r>
    <r>
      <rPr>
        <sz val="12"/>
        <rFont val="新細明體"/>
        <family val="1"/>
      </rPr>
      <t>無</t>
    </r>
  </si>
  <si>
    <r>
      <t>B.</t>
    </r>
    <r>
      <rPr>
        <sz val="12"/>
        <rFont val="新細明體"/>
        <family val="1"/>
      </rPr>
      <t>有</t>
    </r>
  </si>
  <si>
    <r>
      <t>C.</t>
    </r>
    <r>
      <rPr>
        <sz val="12"/>
        <rFont val="新細明體"/>
        <family val="1"/>
      </rPr>
      <t>詳盡</t>
    </r>
  </si>
  <si>
    <r>
      <t xml:space="preserve"> 6B. </t>
    </r>
    <r>
      <rPr>
        <sz val="12"/>
        <rFont val="新細明體"/>
        <family val="1"/>
      </rPr>
      <t>集會／出席紀錄</t>
    </r>
  </si>
  <si>
    <r>
      <t xml:space="preserve"> 6C.  </t>
    </r>
    <r>
      <rPr>
        <sz val="12"/>
        <rFont val="新細明體"/>
        <family val="1"/>
      </rPr>
      <t>活動／訓練行事曆</t>
    </r>
  </si>
  <si>
    <r>
      <t xml:space="preserve"> 6D.  </t>
    </r>
    <r>
      <rPr>
        <sz val="12"/>
        <rFont val="新細明體"/>
        <family val="1"/>
      </rPr>
      <t>收支賬目紀錄</t>
    </r>
  </si>
  <si>
    <r>
      <t xml:space="preserve"> 6E.  </t>
    </r>
    <r>
      <rPr>
        <sz val="12"/>
        <rFont val="新細明體"/>
        <family val="1"/>
      </rPr>
      <t>物資器材紀錄</t>
    </r>
  </si>
  <si>
    <r>
      <t xml:space="preserve"> 6F.  </t>
    </r>
    <r>
      <rPr>
        <sz val="12"/>
        <rFont val="新細明體"/>
        <family val="1"/>
      </rPr>
      <t>年度財政結算報告</t>
    </r>
  </si>
  <si>
    <r>
      <t xml:space="preserve"> 6G.  </t>
    </r>
    <r>
      <rPr>
        <sz val="12"/>
        <rFont val="新細明體"/>
        <family val="1"/>
      </rPr>
      <t>團務會議紀錄</t>
    </r>
    <r>
      <rPr>
        <sz val="12"/>
        <rFont val="Times New Roman"/>
        <family val="1"/>
      </rPr>
      <t xml:space="preserve"> 
       </t>
    </r>
    <r>
      <rPr>
        <sz val="8"/>
        <rFont val="新細明體"/>
        <family val="1"/>
      </rPr>
      <t>（要獲取最高分數必須保存三次或以上會議記錄）</t>
    </r>
  </si>
  <si>
    <r>
      <t xml:space="preserve"> 6H.  </t>
    </r>
    <r>
      <rPr>
        <sz val="12"/>
        <rFont val="新細明體"/>
        <family val="1"/>
      </rPr>
      <t>訓練及參考資料蒐集</t>
    </r>
  </si>
  <si>
    <r>
      <t>A.</t>
    </r>
    <r>
      <rPr>
        <sz val="12"/>
        <rFont val="新細明體"/>
        <family val="1"/>
      </rPr>
      <t>無</t>
    </r>
  </si>
  <si>
    <r>
      <t>B.</t>
    </r>
    <r>
      <rPr>
        <sz val="12"/>
        <rFont val="新細明體"/>
        <family val="1"/>
      </rPr>
      <t>有</t>
    </r>
  </si>
  <si>
    <r>
      <t>C.</t>
    </r>
    <r>
      <rPr>
        <sz val="12"/>
        <rFont val="新細明體"/>
        <family val="1"/>
      </rPr>
      <t>詳盡</t>
    </r>
  </si>
  <si>
    <r>
      <t xml:space="preserve"> 7. </t>
    </r>
    <r>
      <rPr>
        <sz val="12"/>
        <rFont val="新細明體"/>
        <family val="1"/>
      </rPr>
      <t>領袖發展</t>
    </r>
  </si>
  <si>
    <r>
      <t>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</si>
  <si>
    <r>
      <t>訓練課程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工作坊名稱</t>
    </r>
  </si>
  <si>
    <t>共</t>
  </si>
  <si>
    <t>人</t>
  </si>
  <si>
    <r>
      <t xml:space="preserve"> 7B.</t>
    </r>
    <r>
      <rPr>
        <sz val="11"/>
        <rFont val="新細明體"/>
        <family val="1"/>
      </rPr>
      <t>團內持有木章具委任証書之領袖人數（具委任的制服領袖）</t>
    </r>
  </si>
  <si>
    <t>已獲得或完成所屬支部的木章或高級在職訓練審核証書</t>
  </si>
  <si>
    <t>獲得年份</t>
  </si>
  <si>
    <r>
      <t xml:space="preserve">III. </t>
    </r>
    <r>
      <rPr>
        <b/>
        <sz val="16"/>
        <rFont val="新細明體"/>
        <family val="1"/>
      </rPr>
      <t>活動、訓練及服務</t>
    </r>
  </si>
  <si>
    <r>
      <t xml:space="preserve">8. </t>
    </r>
    <r>
      <rPr>
        <sz val="12"/>
        <rFont val="新細明體"/>
        <family val="1"/>
      </rPr>
      <t xml:space="preserve">團週年主題／目標：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要獲取最高分數必須有三個月的活動及訓練項目配合才可</t>
    </r>
    <r>
      <rPr>
        <sz val="10"/>
        <rFont val="Times New Roman"/>
        <family val="1"/>
      </rPr>
      <t>)</t>
    </r>
  </si>
  <si>
    <t>備註（進度）</t>
  </si>
  <si>
    <t>評語：</t>
  </si>
  <si>
    <t>評分：</t>
  </si>
  <si>
    <r>
      <t xml:space="preserve">A.   </t>
    </r>
    <r>
      <rPr>
        <sz val="12"/>
        <rFont val="新細明體"/>
        <family val="1"/>
      </rPr>
      <t>無主題。</t>
    </r>
  </si>
  <si>
    <r>
      <t xml:space="preserve">B.   </t>
    </r>
    <r>
      <rPr>
        <sz val="12"/>
        <rFont val="新細明體"/>
        <family val="1"/>
      </rPr>
      <t>有明確主題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但無配套的活動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</si>
  <si>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r>
      <t xml:space="preserve">C.   </t>
    </r>
    <r>
      <rPr>
        <sz val="12"/>
        <rFont val="新細明體"/>
        <family val="1"/>
      </rPr>
      <t>有明確主題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配套的活動已進行中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</si>
  <si>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r>
      <t xml:space="preserve">D.   </t>
    </r>
    <r>
      <rPr>
        <sz val="12"/>
        <rFont val="新細明體"/>
        <family val="1"/>
      </rPr>
      <t>已完成主題工作。</t>
    </r>
  </si>
  <si>
    <r>
      <t xml:space="preserve">E.   </t>
    </r>
    <r>
      <rPr>
        <sz val="12"/>
        <rFont val="新細明體"/>
        <family val="1"/>
      </rPr>
      <t>完滿完成主題工作，成效顯著。</t>
    </r>
  </si>
  <si>
    <t>活動名稱</t>
  </si>
  <si>
    <t>團員參加人數</t>
  </si>
  <si>
    <t>項</t>
  </si>
  <si>
    <r>
      <t xml:space="preserve">11. </t>
    </r>
    <r>
      <rPr>
        <sz val="12"/>
        <rFont val="新細明體"/>
        <family val="1"/>
      </rPr>
      <t>參與區、地域及總會之活動或訓練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不包括比賽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小童軍及樂行童軍支部可混合本項和第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項合併填寫</t>
    </r>
    <r>
      <rPr>
        <sz val="10"/>
        <rFont val="Times New Roman"/>
        <family val="1"/>
      </rPr>
      <t>)</t>
    </r>
  </si>
  <si>
    <r>
      <t xml:space="preserve">13. </t>
    </r>
    <r>
      <rPr>
        <sz val="12"/>
        <rFont val="新細明體"/>
        <family val="1"/>
      </rPr>
      <t>集會整體表現</t>
    </r>
  </si>
  <si>
    <t>參考項目：</t>
  </si>
  <si>
    <t>得分</t>
  </si>
  <si>
    <r>
      <t>進行升旗及降旗儀式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不適用於小童軍支部，評審者應按其特性作出適當的調整。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、穿著整齊制服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包括成員及領袖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（最高得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分）</t>
    </r>
  </si>
  <si>
    <r>
      <t>領袖及成員的出席率達</t>
    </r>
    <r>
      <rPr>
        <sz val="11"/>
        <rFont val="Times New Roman"/>
        <family val="1"/>
      </rPr>
      <t>80%</t>
    </r>
    <r>
      <rPr>
        <sz val="11"/>
        <rFont val="新細明體"/>
        <family val="1"/>
      </rPr>
      <t>以上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（最高得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分）</t>
    </r>
  </si>
  <si>
    <r>
      <t>程序能順利進行及器材能獲適當的運用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（最高得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分）</t>
    </r>
  </si>
  <si>
    <r>
      <t>團員集會時的表現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積極、活躍、有禮及團隊合作精神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（最高得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分）</t>
    </r>
  </si>
  <si>
    <t>共</t>
  </si>
  <si>
    <t>分</t>
  </si>
  <si>
    <t>完</t>
  </si>
  <si>
    <r>
      <rPr>
        <sz val="12"/>
        <color indexed="10"/>
        <rFont val="新細明體"/>
        <family val="1"/>
      </rPr>
      <t>考獲獎章數目</t>
    </r>
    <r>
      <rPr>
        <sz val="12"/>
        <rFont val="新細明體"/>
        <family val="1"/>
      </rPr>
      <t xml:space="preserve">
</t>
    </r>
    <r>
      <rPr>
        <sz val="9"/>
        <rFont val="新細明體"/>
        <family val="1"/>
      </rPr>
      <t>（不應包括</t>
    </r>
    <r>
      <rPr>
        <sz val="9"/>
        <rFont val="Times New Roman"/>
        <family val="1"/>
      </rPr>
      <t>5B</t>
    </r>
    <r>
      <rPr>
        <sz val="9"/>
        <rFont val="新細明體"/>
        <family val="1"/>
      </rPr>
      <t>項內人數）</t>
    </r>
  </si>
  <si>
    <r>
      <t xml:space="preserve"> 5A. </t>
    </r>
    <r>
      <rPr>
        <sz val="12"/>
        <rFont val="新細明體"/>
        <family val="1"/>
      </rPr>
      <t>獲本支部進度性獎章名稱</t>
    </r>
    <r>
      <rPr>
        <sz val="12"/>
        <color indexed="10"/>
        <rFont val="新細明體"/>
        <family val="1"/>
      </rPr>
      <t>﹙會員章除外﹚</t>
    </r>
    <r>
      <rPr>
        <sz val="12"/>
        <rFont val="新細明體"/>
        <family val="1"/>
      </rPr>
      <t xml:space="preserve">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深資童軍段章可於本項填寫</t>
    </r>
    <r>
      <rPr>
        <sz val="9"/>
        <rFont val="Times New Roman"/>
        <family val="1"/>
      </rPr>
      <t>;</t>
    </r>
    <r>
      <rPr>
        <sz val="9"/>
        <rFont val="新細明體"/>
        <family val="1"/>
      </rPr>
      <t>幼童軍在本項得分數應以</t>
    </r>
    <r>
      <rPr>
        <sz val="9"/>
        <rFont val="Times New Roman"/>
        <family val="1"/>
      </rPr>
      <t>0.5</t>
    </r>
    <r>
      <rPr>
        <sz val="9"/>
        <rFont val="新細明體"/>
        <family val="1"/>
      </rPr>
      <t>倍計算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樂行童軍在本項得分數應以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倍計算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　</t>
    </r>
  </si>
  <si>
    <r>
      <t xml:space="preserve">9. </t>
    </r>
    <r>
      <rPr>
        <sz val="12"/>
        <rFont val="新細明體"/>
        <family val="1"/>
      </rPr>
      <t>團舉辦之非經常性集會活動　</t>
    </r>
    <r>
      <rPr>
        <sz val="9.5"/>
        <rFont val="Times New Roman"/>
        <family val="1"/>
      </rPr>
      <t>(</t>
    </r>
    <r>
      <rPr>
        <sz val="9.5"/>
        <rFont val="新細明體"/>
        <family val="1"/>
      </rPr>
      <t>例如：參觀、露營、社區研習等</t>
    </r>
    <r>
      <rPr>
        <sz val="9.5"/>
        <rFont val="Times New Roman"/>
        <family val="1"/>
      </rPr>
      <t>)</t>
    </r>
    <r>
      <rPr>
        <sz val="9.5"/>
        <color indexed="10"/>
        <rFont val="新細明體"/>
        <family val="1"/>
      </rPr>
      <t>【只限已向區會申報之項目】</t>
    </r>
  </si>
  <si>
    <r>
      <t xml:space="preserve">10. </t>
    </r>
    <r>
      <rPr>
        <sz val="12"/>
        <rFont val="新細明體"/>
        <family val="1"/>
      </rPr>
      <t>曾參與之童軍服務</t>
    </r>
    <r>
      <rPr>
        <sz val="11"/>
        <rFont val="新細明體"/>
        <family val="1"/>
      </rPr>
      <t>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包括本會及外界舉行的服務</t>
    </r>
    <r>
      <rPr>
        <sz val="10"/>
        <rFont val="Times New Roman"/>
        <family val="1"/>
      </rPr>
      <t>)</t>
    </r>
    <r>
      <rPr>
        <sz val="10"/>
        <color indexed="10"/>
        <rFont val="新細明體"/>
        <family val="1"/>
      </rPr>
      <t>【只限已向區會申報之項目】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小童軍及樂行童軍支部可混合本項和第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項合併填寫</t>
    </r>
    <r>
      <rPr>
        <sz val="10"/>
        <rFont val="Times New Roman"/>
        <family val="1"/>
      </rPr>
      <t>)</t>
    </r>
  </si>
  <si>
    <r>
      <t xml:space="preserve">12. </t>
    </r>
    <r>
      <rPr>
        <sz val="12"/>
        <rFont val="新細明體"/>
        <family val="1"/>
      </rPr>
      <t>參加比賽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以童軍身份名義參與本會及外界舉行的比賽</t>
    </r>
    <r>
      <rPr>
        <sz val="10"/>
        <rFont val="Times New Roman"/>
        <family val="1"/>
      </rPr>
      <t>)</t>
    </r>
    <r>
      <rPr>
        <sz val="10"/>
        <color indexed="10"/>
        <rFont val="新細明體"/>
        <family val="1"/>
      </rPr>
      <t>【只限已向區會申報之項目】</t>
    </r>
  </si>
  <si>
    <r>
      <t>6-8</t>
    </r>
    <r>
      <rPr>
        <sz val="12"/>
        <rFont val="新細明體"/>
        <family val="1"/>
      </rPr>
      <t>人</t>
    </r>
  </si>
  <si>
    <r>
      <t>9-11</t>
    </r>
    <r>
      <rPr>
        <sz val="12"/>
        <rFont val="新細明體"/>
        <family val="1"/>
      </rPr>
      <t>人</t>
    </r>
  </si>
  <si>
    <r>
      <t>12-14</t>
    </r>
    <r>
      <rPr>
        <sz val="12"/>
        <rFont val="新細明體"/>
        <family val="1"/>
      </rPr>
      <t>人</t>
    </r>
  </si>
  <si>
    <r>
      <t>15</t>
    </r>
    <r>
      <rPr>
        <sz val="12"/>
        <rFont val="新細明體"/>
        <family val="1"/>
      </rPr>
      <t>人或以上</t>
    </r>
  </si>
  <si>
    <t>( 註：本 欄 自 動 填 入。 GHR=小童軍團、CSP=幼童軍團、ST=童軍團、VSU=深資童軍團、RSC=樂行童軍團、ESG=特能童軍旅)</t>
  </si>
  <si>
    <r>
      <t>少於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人</t>
    </r>
  </si>
  <si>
    <r>
      <t xml:space="preserve"> 3. </t>
    </r>
    <r>
      <rPr>
        <sz val="12"/>
        <rFont val="新細明體"/>
        <family val="1"/>
      </rPr>
      <t>領袖人數</t>
    </r>
    <r>
      <rPr>
        <sz val="10"/>
        <rFont val="新細明體"/>
        <family val="1"/>
      </rPr>
      <t>（持有有效委任之教練員</t>
    </r>
    <r>
      <rPr>
        <sz val="10"/>
        <rFont val="新細明體"/>
        <family val="1"/>
      </rPr>
      <t>）</t>
    </r>
  </si>
  <si>
    <t>CSP</t>
  </si>
  <si>
    <r>
      <t xml:space="preserve"> 7A.</t>
    </r>
    <r>
      <rPr>
        <sz val="11"/>
        <rFont val="新細明體"/>
        <family val="1"/>
      </rPr>
      <t>完成認可訓練班之領袖人數（任何由本會於本年度舉辦之領袖訓練班</t>
    </r>
    <r>
      <rPr>
        <sz val="11"/>
        <rFont val="Times New Roman"/>
        <family val="1"/>
      </rPr>
      <t>/</t>
    </r>
    <r>
      <rPr>
        <sz val="11"/>
        <rFont val="新細明體"/>
        <family val="1"/>
      </rPr>
      <t>工作坊）</t>
    </r>
  </si>
  <si>
    <r>
      <t>人</t>
    </r>
    <r>
      <rPr>
        <sz val="12"/>
        <rFont val="新細明體"/>
        <family val="1"/>
      </rPr>
      <t>次</t>
    </r>
  </si>
  <si>
    <r>
      <rPr>
        <sz val="7.55"/>
        <rFont val="標楷體"/>
        <family val="4"/>
      </rPr>
      <t>修訂</t>
    </r>
    <r>
      <rPr>
        <sz val="7.55"/>
        <rFont val="Times New Roman"/>
        <family val="1"/>
      </rPr>
      <t>–2014.1.10</t>
    </r>
  </si>
  <si>
    <r>
      <t>截至</t>
    </r>
    <r>
      <rPr>
        <sz val="12"/>
        <rFont val="Times New Roman"/>
        <family val="1"/>
      </rPr>
      <t>2013</t>
    </r>
    <r>
      <rPr>
        <sz val="12"/>
        <rFont val="新細明體"/>
        <family val="1"/>
      </rPr>
      <t>年週年人數
報告之團員人數：</t>
    </r>
  </si>
  <si>
    <r>
      <t>獲得年月(月</t>
    </r>
    <r>
      <rPr>
        <sz val="12"/>
        <rFont val="新細明體"/>
        <family val="1"/>
      </rPr>
      <t>/年)</t>
    </r>
  </si>
  <si>
    <r>
      <t>日期(日</t>
    </r>
    <r>
      <rPr>
        <sz val="12"/>
        <rFont val="新細明體"/>
        <family val="1"/>
      </rPr>
      <t>/月/年)</t>
    </r>
  </si>
  <si>
    <r>
      <t>評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新細明體"/>
        <family val="1"/>
      </rPr>
      <t>分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新細明體"/>
        <family val="1"/>
      </rPr>
      <t>表</t>
    </r>
    <r>
      <rPr>
        <u val="single"/>
        <sz val="16"/>
        <rFont val="Times New Roman"/>
        <family val="1"/>
      </rPr>
      <t xml:space="preserve"> (2014)  </t>
    </r>
  </si>
  <si>
    <t>日期(日/月/年)</t>
  </si>
  <si>
    <t>WTS</t>
  </si>
  <si>
    <r>
      <t xml:space="preserve">                評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分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報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告</t>
    </r>
    <r>
      <rPr>
        <b/>
        <sz val="20"/>
        <rFont val="Times New Roman"/>
        <family val="1"/>
      </rPr>
      <t xml:space="preserve"> 2014 </t>
    </r>
    <r>
      <rPr>
        <b/>
        <sz val="12"/>
        <color indexed="10"/>
        <rFont val="Times New Roman"/>
        <family val="1"/>
      </rPr>
      <t>(2013.4.1-2014.3.31)</t>
    </r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</si>
</sst>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0.00_ "/>
    <numFmt numFmtId="191" formatCode="0.0_);[Red]\(0.0\)"/>
    <numFmt numFmtId="192" formatCode="0.0_ "/>
    <numFmt numFmtId="193" formatCode="m&quot;月&quot;d&quot;日&quot;"/>
    <numFmt numFmtId="194" formatCode="yyyy\-mm\-dd;@"/>
    <numFmt numFmtId="195" formatCode="0_ "/>
  </numFmts>
  <fonts count="71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22"/>
      <name val="新細明體"/>
      <family val="1"/>
    </font>
    <font>
      <u val="single"/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6"/>
      <name val="新細明體"/>
      <family val="1"/>
    </font>
    <font>
      <u val="single"/>
      <sz val="12"/>
      <name val="Times New Roman"/>
      <family val="1"/>
    </font>
    <font>
      <sz val="12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6"/>
      <name val="新細明體"/>
      <family val="1"/>
    </font>
    <font>
      <u val="single"/>
      <sz val="16"/>
      <name val="Times New Roman"/>
      <family val="1"/>
    </font>
    <font>
      <b/>
      <sz val="12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8"/>
      <color indexed="10"/>
      <name val="新細明體"/>
      <family val="1"/>
    </font>
    <font>
      <b/>
      <i/>
      <sz val="12"/>
      <name val="新細明體"/>
      <family val="1"/>
    </font>
    <font>
      <sz val="11"/>
      <name val="細明體"/>
      <family val="3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9.5"/>
      <name val="Times New Roman"/>
      <family val="1"/>
    </font>
    <font>
      <sz val="9.5"/>
      <name val="新細明體"/>
      <family val="1"/>
    </font>
    <font>
      <sz val="9.5"/>
      <color indexed="10"/>
      <name val="新細明體"/>
      <family val="1"/>
    </font>
    <font>
      <sz val="7.55"/>
      <name val="Times New Roman"/>
      <family val="1"/>
    </font>
    <font>
      <sz val="7.5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191" fontId="0" fillId="0" borderId="18" xfId="0" applyNumberFormat="1" applyBorder="1" applyAlignment="1">
      <alignment horizontal="center"/>
    </xf>
    <xf numFmtId="191" fontId="0" fillId="33" borderId="18" xfId="0" applyNumberForma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192" fontId="0" fillId="0" borderId="19" xfId="0" applyNumberFormat="1" applyBorder="1" applyAlignment="1">
      <alignment horizontal="center"/>
    </xf>
    <xf numFmtId="192" fontId="0" fillId="33" borderId="19" xfId="0" applyNumberFormat="1" applyFill="1" applyBorder="1" applyAlignment="1">
      <alignment horizontal="center"/>
    </xf>
    <xf numFmtId="192" fontId="0" fillId="0" borderId="20" xfId="0" applyNumberFormat="1" applyBorder="1" applyAlignment="1">
      <alignment horizontal="center"/>
    </xf>
    <xf numFmtId="0" fontId="0" fillId="0" borderId="14" xfId="0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0" fontId="26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top" wrapText="1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>
      <alignment vertical="top"/>
    </xf>
    <xf numFmtId="0" fontId="0" fillId="0" borderId="17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13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vertical="top"/>
      <protection locked="0"/>
    </xf>
    <xf numFmtId="49" fontId="0" fillId="0" borderId="16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Font="1" applyFill="1" applyBorder="1" applyAlignment="1" applyProtection="1">
      <alignment horizontal="center" vertical="top"/>
      <protection locked="0"/>
    </xf>
    <xf numFmtId="49" fontId="0" fillId="0" borderId="26" xfId="0" applyNumberFormat="1" applyFont="1" applyFill="1" applyBorder="1" applyAlignment="1" applyProtection="1">
      <alignment horizontal="center" vertical="top"/>
      <protection locked="0"/>
    </xf>
    <xf numFmtId="49" fontId="0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right" vertical="center" wrapText="1"/>
    </xf>
    <xf numFmtId="49" fontId="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1" xfId="0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center" vertical="top"/>
      <protection locked="0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49" fontId="0" fillId="0" borderId="22" xfId="0" applyNumberFormat="1" applyFont="1" applyFill="1" applyBorder="1" applyAlignment="1" applyProtection="1">
      <alignment horizontal="center" vertical="top"/>
      <protection locked="0"/>
    </xf>
    <xf numFmtId="49" fontId="0" fillId="0" borderId="23" xfId="0" applyNumberFormat="1" applyFont="1" applyFill="1" applyBorder="1" applyAlignment="1" applyProtection="1">
      <alignment horizontal="center" vertical="top"/>
      <protection locked="0"/>
    </xf>
    <xf numFmtId="0" fontId="0" fillId="0" borderId="24" xfId="0" applyBorder="1" applyAlignment="1">
      <alignment vertical="top" wrapText="1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5" fontId="0" fillId="0" borderId="13" xfId="0" applyNumberFormat="1" applyFont="1" applyFill="1" applyBorder="1" applyAlignment="1" applyProtection="1">
      <alignment horizontal="center" vertical="center"/>
      <protection locked="0"/>
    </xf>
    <xf numFmtId="195" fontId="0" fillId="0" borderId="0" xfId="0" applyNumberFormat="1" applyFont="1" applyFill="1" applyBorder="1" applyAlignment="1" applyProtection="1">
      <alignment horizontal="center" vertical="center"/>
      <protection locked="0"/>
    </xf>
    <xf numFmtId="195" fontId="0" fillId="0" borderId="25" xfId="0" applyNumberFormat="1" applyFont="1" applyFill="1" applyBorder="1" applyAlignment="1" applyProtection="1">
      <alignment horizontal="center" vertical="center"/>
      <protection locked="0"/>
    </xf>
    <xf numFmtId="195" fontId="0" fillId="0" borderId="16" xfId="0" applyNumberFormat="1" applyFont="1" applyFill="1" applyBorder="1" applyAlignment="1" applyProtection="1">
      <alignment horizontal="center" vertical="center"/>
      <protection locked="0"/>
    </xf>
    <xf numFmtId="195" fontId="0" fillId="0" borderId="14" xfId="0" applyNumberFormat="1" applyFont="1" applyFill="1" applyBorder="1" applyAlignment="1" applyProtection="1">
      <alignment horizontal="center" vertical="center"/>
      <protection locked="0"/>
    </xf>
    <xf numFmtId="195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10" fillId="0" borderId="11" xfId="0" applyFont="1" applyBorder="1" applyAlignment="1" applyProtection="1">
      <alignment vertical="top" wrapText="1"/>
      <protection locked="0"/>
    </xf>
    <xf numFmtId="0" fontId="10" fillId="0" borderId="21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vertical="center" wrapText="1"/>
      <protection/>
    </xf>
    <xf numFmtId="0" fontId="9" fillId="0" borderId="29" xfId="0" applyFont="1" applyBorder="1" applyAlignment="1" applyProtection="1">
      <alignment vertical="center" wrapText="1"/>
      <protection/>
    </xf>
    <xf numFmtId="0" fontId="9" fillId="0" borderId="27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wrapText="1"/>
      <protection/>
    </xf>
    <xf numFmtId="0" fontId="17" fillId="0" borderId="36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39" xfId="0" applyFont="1" applyBorder="1" applyAlignment="1" applyProtection="1">
      <alignment vertical="center" wrapText="1"/>
      <protection/>
    </xf>
    <xf numFmtId="0" fontId="21" fillId="0" borderId="0" xfId="0" applyFont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37" xfId="0" applyFont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37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40" xfId="0" applyFill="1" applyBorder="1" applyAlignment="1">
      <alignment horizontal="right"/>
    </xf>
    <xf numFmtId="192" fontId="0" fillId="0" borderId="33" xfId="0" applyNumberFormat="1" applyBorder="1" applyAlignment="1">
      <alignment horizontal="center"/>
    </xf>
    <xf numFmtId="9" fontId="0" fillId="0" borderId="41" xfId="0" applyNumberForma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zoomScaleSheetLayoutView="110" zoomScalePageLayoutView="0" workbookViewId="0" topLeftCell="A1">
      <selection activeCell="A6" sqref="A6:G10"/>
    </sheetView>
  </sheetViews>
  <sheetFormatPr defaultColWidth="9.00390625" defaultRowHeight="16.5"/>
  <cols>
    <col min="1" max="1" width="4.625" style="70" customWidth="1"/>
    <col min="2" max="11" width="7.125" style="51" customWidth="1"/>
    <col min="12" max="12" width="1.625" style="62" customWidth="1"/>
    <col min="13" max="13" width="1.625" style="63" customWidth="1"/>
    <col min="14" max="14" width="2.625" style="53" customWidth="1"/>
    <col min="15" max="15" width="5.125" style="53" customWidth="1"/>
    <col min="16" max="16" width="5.00390625" style="53" customWidth="1"/>
    <col min="17" max="16384" width="11.00390625" style="48" customWidth="1"/>
  </cols>
  <sheetData>
    <row r="1" spans="1:16" s="1" customFormat="1" ht="19.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 t="s">
        <v>180</v>
      </c>
      <c r="O1" s="106"/>
      <c r="P1" s="106"/>
    </row>
    <row r="2" spans="1:16" s="1" customFormat="1" ht="19.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s="2" customFormat="1" ht="30">
      <c r="A3" s="107" t="s">
        <v>187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6.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46"/>
      <c r="N4" s="47"/>
      <c r="O4" s="47"/>
      <c r="P4" s="47"/>
    </row>
    <row r="5" spans="1:16" ht="19.5" customHeight="1">
      <c r="A5" s="112" t="s">
        <v>2</v>
      </c>
      <c r="B5" s="113"/>
      <c r="C5" s="113"/>
      <c r="D5" s="113"/>
      <c r="E5" s="113"/>
      <c r="F5" s="113"/>
      <c r="G5" s="114"/>
      <c r="H5" s="115" t="s">
        <v>3</v>
      </c>
      <c r="I5" s="116"/>
      <c r="J5" s="116"/>
      <c r="K5" s="116"/>
      <c r="L5" s="116"/>
      <c r="M5" s="116"/>
      <c r="N5" s="116"/>
      <c r="O5" s="116"/>
      <c r="P5" s="117"/>
    </row>
    <row r="6" spans="1:16" ht="19.5" customHeight="1">
      <c r="A6" s="118"/>
      <c r="B6" s="119"/>
      <c r="C6" s="119"/>
      <c r="D6" s="119"/>
      <c r="E6" s="119"/>
      <c r="F6" s="119"/>
      <c r="G6" s="120"/>
      <c r="H6" s="124"/>
      <c r="I6" s="125"/>
      <c r="J6" s="125"/>
      <c r="K6" s="125"/>
      <c r="L6" s="125"/>
      <c r="M6" s="125"/>
      <c r="N6" s="125"/>
      <c r="O6" s="125"/>
      <c r="P6" s="126"/>
    </row>
    <row r="7" spans="1:16" ht="19.5" customHeight="1">
      <c r="A7" s="118"/>
      <c r="B7" s="119"/>
      <c r="C7" s="119"/>
      <c r="D7" s="119"/>
      <c r="E7" s="119"/>
      <c r="F7" s="119"/>
      <c r="G7" s="120"/>
      <c r="H7" s="115" t="s">
        <v>4</v>
      </c>
      <c r="I7" s="116"/>
      <c r="J7" s="116"/>
      <c r="K7" s="116"/>
      <c r="L7" s="116"/>
      <c r="M7" s="116"/>
      <c r="N7" s="116"/>
      <c r="O7" s="116"/>
      <c r="P7" s="117"/>
    </row>
    <row r="8" spans="1:16" ht="19.5" customHeight="1">
      <c r="A8" s="118"/>
      <c r="B8" s="119"/>
      <c r="C8" s="119"/>
      <c r="D8" s="119"/>
      <c r="E8" s="119"/>
      <c r="F8" s="119"/>
      <c r="G8" s="120"/>
      <c r="H8" s="124"/>
      <c r="I8" s="125"/>
      <c r="J8" s="125"/>
      <c r="K8" s="125"/>
      <c r="L8" s="125"/>
      <c r="M8" s="125"/>
      <c r="N8" s="125"/>
      <c r="O8" s="125"/>
      <c r="P8" s="126"/>
    </row>
    <row r="9" spans="1:16" ht="19.5" customHeight="1">
      <c r="A9" s="118"/>
      <c r="B9" s="119"/>
      <c r="C9" s="119"/>
      <c r="D9" s="119"/>
      <c r="E9" s="119"/>
      <c r="F9" s="119"/>
      <c r="G9" s="120"/>
      <c r="H9" s="115" t="s">
        <v>5</v>
      </c>
      <c r="I9" s="116"/>
      <c r="J9" s="116"/>
      <c r="K9" s="116"/>
      <c r="L9" s="116"/>
      <c r="M9" s="116"/>
      <c r="N9" s="116"/>
      <c r="O9" s="116"/>
      <c r="P9" s="117"/>
    </row>
    <row r="10" spans="1:16" ht="19.5" customHeight="1">
      <c r="A10" s="121"/>
      <c r="B10" s="122"/>
      <c r="C10" s="122"/>
      <c r="D10" s="122"/>
      <c r="E10" s="122"/>
      <c r="F10" s="122"/>
      <c r="G10" s="123"/>
      <c r="H10" s="127"/>
      <c r="I10" s="128"/>
      <c r="J10" s="128"/>
      <c r="K10" s="128"/>
      <c r="L10" s="128"/>
      <c r="M10" s="128"/>
      <c r="N10" s="128"/>
      <c r="O10" s="128"/>
      <c r="P10" s="129"/>
    </row>
    <row r="11" spans="1:13" ht="19.5" customHeight="1">
      <c r="A11" s="49"/>
      <c r="B11" s="50"/>
      <c r="C11" s="50"/>
      <c r="D11" s="50"/>
      <c r="E11" s="50"/>
      <c r="F11" s="50"/>
      <c r="G11" s="50"/>
      <c r="H11" s="50"/>
      <c r="L11" s="52"/>
      <c r="M11" s="52"/>
    </row>
    <row r="12" spans="1:16" ht="45" customHeight="1">
      <c r="A12" s="103" t="s">
        <v>6</v>
      </c>
      <c r="B12" s="104"/>
      <c r="C12" s="130" t="s">
        <v>7</v>
      </c>
      <c r="D12" s="130"/>
      <c r="E12" s="40"/>
      <c r="F12" s="55" t="s">
        <v>8</v>
      </c>
      <c r="G12" s="56"/>
      <c r="H12" s="54" t="s">
        <v>9</v>
      </c>
      <c r="I12" s="94"/>
      <c r="J12" s="223" t="s">
        <v>177</v>
      </c>
      <c r="K12" s="226"/>
      <c r="L12" s="226"/>
      <c r="M12" s="227"/>
      <c r="N12" s="223"/>
      <c r="O12" s="224"/>
      <c r="P12" s="225"/>
    </row>
    <row r="13" spans="1:16" ht="45" customHeight="1">
      <c r="A13" s="103" t="s">
        <v>10</v>
      </c>
      <c r="B13" s="104"/>
      <c r="C13" s="108" t="s">
        <v>186</v>
      </c>
      <c r="D13" s="109"/>
      <c r="E13" s="109"/>
      <c r="F13" s="109"/>
      <c r="G13" s="109"/>
      <c r="H13" s="110"/>
      <c r="I13" s="110"/>
      <c r="J13" s="110"/>
      <c r="K13" s="110"/>
      <c r="L13" s="110"/>
      <c r="M13" s="110"/>
      <c r="N13" s="110"/>
      <c r="O13" s="110"/>
      <c r="P13" s="111"/>
    </row>
    <row r="14" spans="1:16" ht="45" customHeight="1">
      <c r="A14" s="103" t="s">
        <v>11</v>
      </c>
      <c r="B14" s="104"/>
      <c r="C14" s="104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31"/>
    </row>
    <row r="15" spans="1:16" ht="45" customHeight="1">
      <c r="A15" s="103" t="s">
        <v>12</v>
      </c>
      <c r="B15" s="104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31"/>
    </row>
    <row r="16" spans="1:16" ht="45" customHeight="1">
      <c r="A16" s="103" t="s">
        <v>13</v>
      </c>
      <c r="B16" s="104"/>
      <c r="C16" s="104"/>
      <c r="D16" s="104"/>
      <c r="E16" s="109"/>
      <c r="F16" s="109"/>
      <c r="G16" s="131"/>
      <c r="H16" s="103" t="s">
        <v>14</v>
      </c>
      <c r="I16" s="104"/>
      <c r="J16" s="109"/>
      <c r="K16" s="109"/>
      <c r="L16" s="109"/>
      <c r="M16" s="109"/>
      <c r="N16" s="109"/>
      <c r="O16" s="109"/>
      <c r="P16" s="131"/>
    </row>
    <row r="17" spans="1:16" ht="45" customHeight="1">
      <c r="A17" s="103" t="s">
        <v>15</v>
      </c>
      <c r="B17" s="104"/>
      <c r="C17" s="104"/>
      <c r="D17" s="104"/>
      <c r="E17" s="109"/>
      <c r="F17" s="109"/>
      <c r="G17" s="131"/>
      <c r="H17" s="103" t="s">
        <v>14</v>
      </c>
      <c r="I17" s="104"/>
      <c r="J17" s="109"/>
      <c r="K17" s="109"/>
      <c r="L17" s="109"/>
      <c r="M17" s="109"/>
      <c r="N17" s="109"/>
      <c r="O17" s="109"/>
      <c r="P17" s="131"/>
    </row>
    <row r="18" spans="1:16" ht="45" customHeight="1">
      <c r="A18" s="103" t="s">
        <v>16</v>
      </c>
      <c r="B18" s="104"/>
      <c r="C18" s="104"/>
      <c r="D18" s="104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3"/>
    </row>
    <row r="19" spans="1:16" ht="45" customHeight="1">
      <c r="A19" s="134" t="s">
        <v>17</v>
      </c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</row>
    <row r="20" spans="1:16" ht="39.75" customHeight="1">
      <c r="A20" s="138" t="s">
        <v>18</v>
      </c>
      <c r="B20" s="139"/>
      <c r="C20" s="140"/>
      <c r="D20" s="140"/>
      <c r="E20" s="140"/>
      <c r="F20" s="141"/>
      <c r="G20" s="142" t="s">
        <v>181</v>
      </c>
      <c r="H20" s="116"/>
      <c r="I20" s="116"/>
      <c r="J20" s="117"/>
      <c r="K20" s="143" t="s">
        <v>19</v>
      </c>
      <c r="L20" s="143"/>
      <c r="M20" s="143"/>
      <c r="N20" s="143"/>
      <c r="O20" s="143"/>
      <c r="P20" s="144"/>
    </row>
    <row r="21" spans="1:16" ht="19.5" customHeight="1">
      <c r="A21" s="145" t="s">
        <v>64</v>
      </c>
      <c r="B21" s="146"/>
      <c r="C21" s="146"/>
      <c r="D21" s="146"/>
      <c r="E21" s="59"/>
      <c r="F21" s="60" t="s">
        <v>65</v>
      </c>
      <c r="G21" s="147"/>
      <c r="H21" s="148"/>
      <c r="I21" s="148"/>
      <c r="J21" s="149"/>
      <c r="K21" s="148"/>
      <c r="L21" s="148"/>
      <c r="M21" s="148"/>
      <c r="N21" s="148"/>
      <c r="O21" s="148"/>
      <c r="P21" s="149"/>
    </row>
    <row r="22" spans="1:16" ht="19.5" customHeight="1">
      <c r="A22" s="153"/>
      <c r="B22" s="154"/>
      <c r="C22" s="154"/>
      <c r="D22" s="154"/>
      <c r="E22" s="154"/>
      <c r="F22" s="154"/>
      <c r="G22" s="150"/>
      <c r="H22" s="151"/>
      <c r="I22" s="151"/>
      <c r="J22" s="152"/>
      <c r="K22" s="151"/>
      <c r="L22" s="151"/>
      <c r="M22" s="151"/>
      <c r="N22" s="151"/>
      <c r="O22" s="151"/>
      <c r="P22" s="152"/>
    </row>
    <row r="23" spans="1:16" ht="19.5" customHeight="1">
      <c r="A23" s="155" t="s">
        <v>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7"/>
    </row>
    <row r="24" spans="1:16" ht="81.75" customHeight="1">
      <c r="A24" s="158" t="s">
        <v>67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</row>
    <row r="25" spans="1:16" ht="16.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21">
      <c r="A26" s="37" t="s">
        <v>68</v>
      </c>
      <c r="N26" s="161" t="s">
        <v>69</v>
      </c>
      <c r="O26" s="161"/>
      <c r="P26" s="161"/>
    </row>
    <row r="27" spans="1:15" ht="16.5">
      <c r="A27" s="6"/>
      <c r="O27" s="64"/>
    </row>
    <row r="28" spans="1:15" ht="16.5">
      <c r="A28" s="7" t="s">
        <v>70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N28" s="66"/>
      <c r="O28" s="67"/>
    </row>
    <row r="29" spans="1:15" ht="16.5">
      <c r="A29" s="68"/>
      <c r="B29" s="162" t="s">
        <v>71</v>
      </c>
      <c r="C29" s="163"/>
      <c r="D29" s="162" t="s">
        <v>72</v>
      </c>
      <c r="E29" s="163"/>
      <c r="F29" s="162" t="s">
        <v>73</v>
      </c>
      <c r="G29" s="163"/>
      <c r="H29" s="162" t="s">
        <v>74</v>
      </c>
      <c r="I29" s="163"/>
      <c r="J29" s="162" t="s">
        <v>75</v>
      </c>
      <c r="K29" s="163"/>
      <c r="N29" s="69"/>
      <c r="O29" s="41"/>
    </row>
    <row r="30" spans="1:15" ht="16.5">
      <c r="A30" s="8" t="s">
        <v>76</v>
      </c>
      <c r="B30" s="162" t="s">
        <v>77</v>
      </c>
      <c r="C30" s="163"/>
      <c r="D30" s="162" t="s">
        <v>78</v>
      </c>
      <c r="E30" s="163"/>
      <c r="F30" s="162" t="s">
        <v>78</v>
      </c>
      <c r="G30" s="163"/>
      <c r="H30" s="164" t="s">
        <v>175</v>
      </c>
      <c r="I30" s="163"/>
      <c r="J30" s="164" t="s">
        <v>175</v>
      </c>
      <c r="K30" s="163"/>
      <c r="N30" s="66"/>
      <c r="O30" s="66"/>
    </row>
    <row r="31" spans="1:15" ht="16.5">
      <c r="A31" s="8" t="s">
        <v>79</v>
      </c>
      <c r="B31" s="165" t="s">
        <v>80</v>
      </c>
      <c r="C31" s="166"/>
      <c r="D31" s="165" t="s">
        <v>81</v>
      </c>
      <c r="E31" s="166"/>
      <c r="F31" s="165" t="s">
        <v>81</v>
      </c>
      <c r="G31" s="166"/>
      <c r="H31" s="165" t="s">
        <v>170</v>
      </c>
      <c r="I31" s="166"/>
      <c r="J31" s="165" t="s">
        <v>170</v>
      </c>
      <c r="K31" s="166"/>
      <c r="N31" s="66"/>
      <c r="O31" s="66"/>
    </row>
    <row r="32" spans="1:15" ht="16.5">
      <c r="A32" s="8" t="s">
        <v>82</v>
      </c>
      <c r="B32" s="165" t="s">
        <v>83</v>
      </c>
      <c r="C32" s="166"/>
      <c r="D32" s="165" t="s">
        <v>84</v>
      </c>
      <c r="E32" s="166"/>
      <c r="F32" s="165" t="s">
        <v>85</v>
      </c>
      <c r="G32" s="166"/>
      <c r="H32" s="165" t="s">
        <v>171</v>
      </c>
      <c r="I32" s="166"/>
      <c r="J32" s="165" t="s">
        <v>171</v>
      </c>
      <c r="K32" s="166"/>
      <c r="N32" s="66"/>
      <c r="O32" s="66"/>
    </row>
    <row r="33" spans="1:15" ht="16.5">
      <c r="A33" s="8" t="s">
        <v>86</v>
      </c>
      <c r="B33" s="165" t="s">
        <v>87</v>
      </c>
      <c r="C33" s="166"/>
      <c r="D33" s="165" t="s">
        <v>88</v>
      </c>
      <c r="E33" s="166"/>
      <c r="F33" s="165" t="s">
        <v>89</v>
      </c>
      <c r="G33" s="166"/>
      <c r="H33" s="165" t="s">
        <v>172</v>
      </c>
      <c r="I33" s="166"/>
      <c r="J33" s="165" t="s">
        <v>172</v>
      </c>
      <c r="K33" s="166"/>
      <c r="N33" s="66"/>
      <c r="O33" s="66"/>
    </row>
    <row r="34" spans="1:15" ht="16.5">
      <c r="A34" s="8" t="s">
        <v>90</v>
      </c>
      <c r="B34" s="165" t="s">
        <v>91</v>
      </c>
      <c r="C34" s="166"/>
      <c r="D34" s="165" t="s">
        <v>92</v>
      </c>
      <c r="E34" s="166"/>
      <c r="F34" s="165" t="s">
        <v>93</v>
      </c>
      <c r="G34" s="166"/>
      <c r="H34" s="165" t="s">
        <v>173</v>
      </c>
      <c r="I34" s="166"/>
      <c r="J34" s="165" t="s">
        <v>173</v>
      </c>
      <c r="K34" s="166"/>
      <c r="N34" s="66"/>
      <c r="O34" s="66"/>
    </row>
    <row r="35" spans="14:15" ht="16.5">
      <c r="N35" s="66"/>
      <c r="O35" s="66"/>
    </row>
    <row r="36" spans="1:15" ht="16.5">
      <c r="A36" s="7" t="s">
        <v>94</v>
      </c>
      <c r="N36" s="66"/>
      <c r="O36" s="42"/>
    </row>
    <row r="37" spans="1:15" ht="16.5">
      <c r="A37" s="10" t="s">
        <v>95</v>
      </c>
      <c r="N37" s="66"/>
      <c r="O37" s="66"/>
    </row>
    <row r="38" spans="1:15" ht="16.5">
      <c r="A38" s="10" t="s">
        <v>96</v>
      </c>
      <c r="N38" s="66"/>
      <c r="O38" s="66"/>
    </row>
    <row r="39" spans="1:15" ht="16.5">
      <c r="A39" s="10" t="s">
        <v>97</v>
      </c>
      <c r="N39" s="66"/>
      <c r="O39" s="66"/>
    </row>
    <row r="40" spans="1:15" ht="16.5">
      <c r="A40" s="10" t="s">
        <v>98</v>
      </c>
      <c r="N40" s="66"/>
      <c r="O40" s="66"/>
    </row>
    <row r="41" spans="1:15" ht="16.5">
      <c r="A41" s="10" t="s">
        <v>99</v>
      </c>
      <c r="N41" s="66"/>
      <c r="O41" s="66"/>
    </row>
    <row r="42" spans="14:15" ht="16.5">
      <c r="N42" s="66"/>
      <c r="O42" s="66"/>
    </row>
    <row r="43" spans="1:15" ht="16.5">
      <c r="A43" s="7" t="s">
        <v>176</v>
      </c>
      <c r="N43" s="66"/>
      <c r="O43" s="42"/>
    </row>
    <row r="44" spans="1:15" ht="16.5">
      <c r="A44" s="7" t="s">
        <v>100</v>
      </c>
      <c r="N44" s="66"/>
      <c r="O44" s="66"/>
    </row>
    <row r="45" spans="1:15" ht="16.5">
      <c r="A45" s="7" t="s">
        <v>96</v>
      </c>
      <c r="N45" s="66"/>
      <c r="O45" s="66"/>
    </row>
    <row r="46" spans="1:15" ht="16.5">
      <c r="A46" s="7" t="s">
        <v>101</v>
      </c>
      <c r="N46" s="66"/>
      <c r="O46" s="66"/>
    </row>
    <row r="47" spans="1:15" ht="16.5">
      <c r="A47" s="7" t="s">
        <v>102</v>
      </c>
      <c r="N47" s="66"/>
      <c r="O47" s="66"/>
    </row>
    <row r="48" spans="1:15" ht="16.5">
      <c r="A48" s="7" t="s">
        <v>103</v>
      </c>
      <c r="N48" s="66"/>
      <c r="O48" s="66"/>
    </row>
    <row r="49" spans="14:15" ht="16.5">
      <c r="N49" s="66"/>
      <c r="O49" s="11"/>
    </row>
    <row r="50" spans="1:15" ht="16.5">
      <c r="A50" s="7" t="s">
        <v>104</v>
      </c>
      <c r="N50" s="66"/>
      <c r="O50" s="42"/>
    </row>
    <row r="51" spans="1:15" ht="16.5">
      <c r="A51" s="7" t="s">
        <v>105</v>
      </c>
      <c r="N51" s="66"/>
      <c r="O51" s="66"/>
    </row>
    <row r="52" spans="1:15" ht="16.5">
      <c r="A52" s="7" t="s">
        <v>106</v>
      </c>
      <c r="N52" s="66"/>
      <c r="O52" s="66"/>
    </row>
    <row r="53" spans="1:15" ht="16.5">
      <c r="A53" s="7" t="s">
        <v>107</v>
      </c>
      <c r="N53" s="66"/>
      <c r="O53" s="66"/>
    </row>
    <row r="54" spans="1:15" ht="16.5">
      <c r="A54" s="7" t="s">
        <v>108</v>
      </c>
      <c r="N54" s="66"/>
      <c r="O54" s="66"/>
    </row>
    <row r="55" spans="14:15" ht="16.5">
      <c r="N55" s="66"/>
      <c r="O55" s="66"/>
    </row>
    <row r="56" spans="1:15" ht="16.5">
      <c r="A56" s="7" t="s">
        <v>109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N56" s="66"/>
      <c r="O56" s="66"/>
    </row>
    <row r="57" spans="1:15" ht="45" customHeight="1" thickBot="1">
      <c r="A57" s="167" t="s">
        <v>166</v>
      </c>
      <c r="B57" s="168"/>
      <c r="C57" s="168"/>
      <c r="D57" s="168"/>
      <c r="E57" s="168"/>
      <c r="F57" s="168"/>
      <c r="G57" s="169"/>
      <c r="H57" s="170" t="s">
        <v>165</v>
      </c>
      <c r="I57" s="171"/>
      <c r="J57" s="171"/>
      <c r="K57" s="172"/>
      <c r="N57" s="66"/>
      <c r="O57" s="66"/>
    </row>
    <row r="58" spans="1:15" ht="19.5" customHeight="1" thickTop="1">
      <c r="A58" s="173"/>
      <c r="B58" s="174"/>
      <c r="C58" s="174"/>
      <c r="D58" s="174"/>
      <c r="E58" s="174"/>
      <c r="F58" s="174"/>
      <c r="G58" s="175"/>
      <c r="H58" s="176"/>
      <c r="I58" s="176"/>
      <c r="J58" s="176"/>
      <c r="K58" s="176"/>
      <c r="N58" s="66"/>
      <c r="O58" s="66"/>
    </row>
    <row r="59" spans="1:15" ht="19.5" customHeight="1">
      <c r="A59" s="177"/>
      <c r="B59" s="178"/>
      <c r="C59" s="178"/>
      <c r="D59" s="178"/>
      <c r="E59" s="178"/>
      <c r="F59" s="178"/>
      <c r="G59" s="179"/>
      <c r="H59" s="180"/>
      <c r="I59" s="180"/>
      <c r="J59" s="180"/>
      <c r="K59" s="180"/>
      <c r="N59" s="66"/>
      <c r="O59" s="66"/>
    </row>
    <row r="60" spans="1:15" ht="19.5" customHeight="1">
      <c r="A60" s="177"/>
      <c r="B60" s="178"/>
      <c r="C60" s="178"/>
      <c r="D60" s="178"/>
      <c r="E60" s="178"/>
      <c r="F60" s="178"/>
      <c r="G60" s="179"/>
      <c r="H60" s="180"/>
      <c r="I60" s="180"/>
      <c r="J60" s="180"/>
      <c r="K60" s="180"/>
      <c r="N60" s="66"/>
      <c r="O60" s="66"/>
    </row>
    <row r="61" spans="1:15" ht="19.5" customHeight="1">
      <c r="A61" s="177"/>
      <c r="B61" s="178"/>
      <c r="C61" s="178"/>
      <c r="D61" s="178"/>
      <c r="E61" s="178"/>
      <c r="F61" s="178"/>
      <c r="G61" s="179"/>
      <c r="H61" s="180"/>
      <c r="I61" s="180"/>
      <c r="J61" s="180"/>
      <c r="K61" s="180"/>
      <c r="N61" s="66"/>
      <c r="O61" s="66"/>
    </row>
    <row r="62" spans="1:15" ht="19.5" customHeight="1">
      <c r="A62" s="177"/>
      <c r="B62" s="178"/>
      <c r="C62" s="178"/>
      <c r="D62" s="178"/>
      <c r="E62" s="178"/>
      <c r="F62" s="178"/>
      <c r="G62" s="179"/>
      <c r="H62" s="180"/>
      <c r="I62" s="180"/>
      <c r="J62" s="180"/>
      <c r="K62" s="180"/>
      <c r="N62" s="66"/>
      <c r="O62" s="66"/>
    </row>
    <row r="63" spans="1:15" ht="19.5" customHeight="1">
      <c r="A63" s="177"/>
      <c r="B63" s="178"/>
      <c r="C63" s="178"/>
      <c r="D63" s="178"/>
      <c r="E63" s="178"/>
      <c r="F63" s="178"/>
      <c r="G63" s="179"/>
      <c r="H63" s="180"/>
      <c r="I63" s="180"/>
      <c r="J63" s="180"/>
      <c r="K63" s="180"/>
      <c r="N63" s="66"/>
      <c r="O63" s="66"/>
    </row>
    <row r="64" spans="1:15" ht="19.5" customHeight="1">
      <c r="A64" s="177"/>
      <c r="B64" s="178"/>
      <c r="C64" s="178"/>
      <c r="D64" s="178"/>
      <c r="E64" s="178"/>
      <c r="F64" s="178"/>
      <c r="G64" s="179"/>
      <c r="H64" s="180"/>
      <c r="I64" s="180"/>
      <c r="J64" s="180"/>
      <c r="K64" s="180"/>
      <c r="N64" s="66"/>
      <c r="O64" s="66"/>
    </row>
    <row r="65" spans="1:16" ht="19.5" customHeight="1">
      <c r="A65" s="177"/>
      <c r="B65" s="178"/>
      <c r="C65" s="178"/>
      <c r="D65" s="178"/>
      <c r="E65" s="178"/>
      <c r="F65" s="178"/>
      <c r="G65" s="179"/>
      <c r="H65" s="180"/>
      <c r="I65" s="180"/>
      <c r="J65" s="180"/>
      <c r="K65" s="180"/>
      <c r="N65" s="53" t="s">
        <v>110</v>
      </c>
      <c r="O65" s="71"/>
      <c r="P65" s="53" t="s">
        <v>111</v>
      </c>
    </row>
    <row r="66" spans="14:15" ht="16.5">
      <c r="N66" s="66"/>
      <c r="O66" s="66"/>
    </row>
    <row r="67" spans="1:15" ht="17.25" thickBot="1">
      <c r="A67" s="181" t="s">
        <v>112</v>
      </c>
      <c r="B67" s="182"/>
      <c r="C67" s="182"/>
      <c r="D67" s="182"/>
      <c r="E67" s="182"/>
      <c r="F67" s="182"/>
      <c r="G67" s="182"/>
      <c r="H67" s="182"/>
      <c r="I67" s="182"/>
      <c r="J67" s="183"/>
      <c r="K67" s="12" t="s">
        <v>113</v>
      </c>
      <c r="N67" s="66"/>
      <c r="O67" s="66"/>
    </row>
    <row r="68" spans="1:16" ht="17.25" thickTop="1">
      <c r="A68" s="13" t="s">
        <v>114</v>
      </c>
      <c r="B68" s="72"/>
      <c r="C68" s="72"/>
      <c r="D68" s="72"/>
      <c r="E68" s="72"/>
      <c r="F68" s="72"/>
      <c r="G68" s="72"/>
      <c r="H68" s="72"/>
      <c r="I68" s="72"/>
      <c r="J68" s="72"/>
      <c r="K68" s="184"/>
      <c r="N68" s="53" t="s">
        <v>110</v>
      </c>
      <c r="O68" s="73"/>
      <c r="P68" s="53" t="s">
        <v>111</v>
      </c>
    </row>
    <row r="69" spans="1:11" ht="16.5">
      <c r="A69" s="74" t="s">
        <v>115</v>
      </c>
      <c r="B69" s="14"/>
      <c r="C69" s="14"/>
      <c r="D69" s="14"/>
      <c r="E69" s="14"/>
      <c r="F69" s="14"/>
      <c r="G69" s="14"/>
      <c r="H69" s="14"/>
      <c r="I69" s="14"/>
      <c r="J69" s="14"/>
      <c r="K69" s="185"/>
    </row>
    <row r="70" spans="1:11" ht="9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1:11" ht="21">
      <c r="A71" s="37" t="s">
        <v>116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 ht="17.25" thickBot="1">
      <c r="A72" s="186" t="s">
        <v>117</v>
      </c>
      <c r="B72" s="186"/>
      <c r="C72" s="186"/>
      <c r="D72" s="186"/>
      <c r="E72" s="186"/>
      <c r="F72" s="186"/>
      <c r="G72" s="186"/>
      <c r="H72" s="186"/>
      <c r="I72" s="187"/>
      <c r="J72" s="188" t="s">
        <v>118</v>
      </c>
      <c r="K72" s="189"/>
    </row>
    <row r="73" spans="1:15" ht="17.25" thickTop="1">
      <c r="A73" s="190" t="s">
        <v>119</v>
      </c>
      <c r="B73" s="190"/>
      <c r="C73" s="190"/>
      <c r="D73" s="190"/>
      <c r="E73" s="190"/>
      <c r="F73" s="190"/>
      <c r="G73" s="15" t="s">
        <v>120</v>
      </c>
      <c r="H73" s="15" t="s">
        <v>121</v>
      </c>
      <c r="I73" s="16" t="s">
        <v>122</v>
      </c>
      <c r="J73" s="191"/>
      <c r="K73" s="192"/>
      <c r="O73" s="43"/>
    </row>
    <row r="74" spans="1:15" ht="16.5">
      <c r="A74" s="193" t="s">
        <v>123</v>
      </c>
      <c r="B74" s="193"/>
      <c r="C74" s="193"/>
      <c r="D74" s="193"/>
      <c r="E74" s="193"/>
      <c r="F74" s="193"/>
      <c r="G74" s="8" t="s">
        <v>120</v>
      </c>
      <c r="H74" s="8" t="s">
        <v>121</v>
      </c>
      <c r="I74" s="9" t="s">
        <v>122</v>
      </c>
      <c r="J74" s="194"/>
      <c r="K74" s="180"/>
      <c r="O74" s="43"/>
    </row>
    <row r="75" spans="1:15" ht="16.5">
      <c r="A75" s="193" t="s">
        <v>124</v>
      </c>
      <c r="B75" s="193"/>
      <c r="C75" s="193"/>
      <c r="D75" s="193"/>
      <c r="E75" s="193"/>
      <c r="F75" s="193"/>
      <c r="G75" s="8" t="s">
        <v>120</v>
      </c>
      <c r="H75" s="8" t="s">
        <v>121</v>
      </c>
      <c r="I75" s="9" t="s">
        <v>122</v>
      </c>
      <c r="J75" s="194"/>
      <c r="K75" s="180"/>
      <c r="O75" s="43"/>
    </row>
    <row r="76" spans="1:15" ht="16.5">
      <c r="A76" s="193" t="s">
        <v>125</v>
      </c>
      <c r="B76" s="193"/>
      <c r="C76" s="193"/>
      <c r="D76" s="193"/>
      <c r="E76" s="193"/>
      <c r="F76" s="193"/>
      <c r="G76" s="8" t="s">
        <v>120</v>
      </c>
      <c r="H76" s="8" t="s">
        <v>121</v>
      </c>
      <c r="I76" s="9" t="s">
        <v>122</v>
      </c>
      <c r="J76" s="194"/>
      <c r="K76" s="180"/>
      <c r="O76" s="43"/>
    </row>
    <row r="77" spans="1:15" ht="16.5">
      <c r="A77" s="193" t="s">
        <v>126</v>
      </c>
      <c r="B77" s="193"/>
      <c r="C77" s="193"/>
      <c r="D77" s="193"/>
      <c r="E77" s="193"/>
      <c r="F77" s="193"/>
      <c r="G77" s="8" t="s">
        <v>120</v>
      </c>
      <c r="H77" s="8" t="s">
        <v>121</v>
      </c>
      <c r="I77" s="9" t="s">
        <v>122</v>
      </c>
      <c r="J77" s="194"/>
      <c r="K77" s="180"/>
      <c r="O77" s="43"/>
    </row>
    <row r="78" spans="1:15" ht="16.5">
      <c r="A78" s="193" t="s">
        <v>127</v>
      </c>
      <c r="B78" s="193"/>
      <c r="C78" s="193"/>
      <c r="D78" s="193"/>
      <c r="E78" s="193"/>
      <c r="F78" s="193"/>
      <c r="G78" s="8" t="s">
        <v>120</v>
      </c>
      <c r="H78" s="8" t="s">
        <v>121</v>
      </c>
      <c r="I78" s="9" t="s">
        <v>122</v>
      </c>
      <c r="J78" s="194"/>
      <c r="K78" s="180"/>
      <c r="O78" s="43"/>
    </row>
    <row r="79" spans="1:15" ht="33" customHeight="1">
      <c r="A79" s="195" t="s">
        <v>128</v>
      </c>
      <c r="B79" s="193"/>
      <c r="C79" s="193"/>
      <c r="D79" s="193"/>
      <c r="E79" s="193"/>
      <c r="F79" s="193"/>
      <c r="G79" s="17" t="s">
        <v>120</v>
      </c>
      <c r="H79" s="17" t="s">
        <v>121</v>
      </c>
      <c r="I79" s="18" t="s">
        <v>122</v>
      </c>
      <c r="J79" s="194"/>
      <c r="K79" s="180"/>
      <c r="O79" s="43"/>
    </row>
    <row r="80" spans="1:15" ht="16.5">
      <c r="A80" s="193" t="s">
        <v>129</v>
      </c>
      <c r="B80" s="193"/>
      <c r="C80" s="193"/>
      <c r="D80" s="193"/>
      <c r="E80" s="193"/>
      <c r="F80" s="193"/>
      <c r="G80" s="8" t="s">
        <v>130</v>
      </c>
      <c r="H80" s="8" t="s">
        <v>131</v>
      </c>
      <c r="I80" s="9" t="s">
        <v>132</v>
      </c>
      <c r="J80" s="194"/>
      <c r="K80" s="180"/>
      <c r="O80" s="43"/>
    </row>
    <row r="81" ht="9.75" customHeight="1"/>
    <row r="82" spans="1:11" ht="17.25" thickBot="1">
      <c r="A82" s="186" t="s">
        <v>133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</row>
    <row r="83" spans="1:11" ht="18" thickBot="1" thickTop="1">
      <c r="A83" s="196" t="s">
        <v>178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</row>
    <row r="84" spans="1:11" ht="17.25" thickTop="1">
      <c r="A84" s="197" t="s">
        <v>134</v>
      </c>
      <c r="B84" s="197"/>
      <c r="C84" s="197"/>
      <c r="D84" s="197" t="s">
        <v>135</v>
      </c>
      <c r="E84" s="197"/>
      <c r="F84" s="197"/>
      <c r="G84" s="197"/>
      <c r="H84" s="197"/>
      <c r="I84" s="197"/>
      <c r="J84" s="198" t="s">
        <v>182</v>
      </c>
      <c r="K84" s="197"/>
    </row>
    <row r="85" spans="1:11" ht="21.75" customHeight="1">
      <c r="A85" s="199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21.75" customHeight="1">
      <c r="A86" s="20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21.7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21.7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6" ht="21.7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N89" s="53" t="s">
        <v>136</v>
      </c>
      <c r="O89" s="71"/>
      <c r="P89" s="96" t="s">
        <v>179</v>
      </c>
    </row>
    <row r="90" spans="1:11" ht="17.25" thickBot="1">
      <c r="A90" s="201" t="s">
        <v>138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</row>
    <row r="91" spans="1:11" ht="17.25" thickTop="1">
      <c r="A91" s="202" t="s">
        <v>134</v>
      </c>
      <c r="B91" s="203"/>
      <c r="C91" s="204"/>
      <c r="D91" s="205" t="s">
        <v>139</v>
      </c>
      <c r="E91" s="206"/>
      <c r="F91" s="206"/>
      <c r="G91" s="206"/>
      <c r="H91" s="206"/>
      <c r="I91" s="207"/>
      <c r="J91" s="197" t="s">
        <v>140</v>
      </c>
      <c r="K91" s="197"/>
    </row>
    <row r="92" spans="1:11" ht="21.75" customHeight="1">
      <c r="A92" s="177"/>
      <c r="B92" s="178"/>
      <c r="C92" s="179"/>
      <c r="D92" s="177"/>
      <c r="E92" s="178"/>
      <c r="F92" s="178"/>
      <c r="G92" s="178"/>
      <c r="H92" s="178"/>
      <c r="I92" s="179"/>
      <c r="J92" s="180"/>
      <c r="K92" s="180"/>
    </row>
    <row r="93" spans="1:11" ht="21.75" customHeight="1">
      <c r="A93" s="177"/>
      <c r="B93" s="178"/>
      <c r="C93" s="179"/>
      <c r="D93" s="177"/>
      <c r="E93" s="178"/>
      <c r="F93" s="178"/>
      <c r="G93" s="178"/>
      <c r="H93" s="178"/>
      <c r="I93" s="179"/>
      <c r="J93" s="180"/>
      <c r="K93" s="180"/>
    </row>
    <row r="94" spans="1:16" ht="21.75" customHeight="1">
      <c r="A94" s="177"/>
      <c r="B94" s="178"/>
      <c r="C94" s="179"/>
      <c r="D94" s="177"/>
      <c r="E94" s="178"/>
      <c r="F94" s="178"/>
      <c r="G94" s="178"/>
      <c r="H94" s="178"/>
      <c r="I94" s="179"/>
      <c r="J94" s="180"/>
      <c r="K94" s="180"/>
      <c r="N94" s="53" t="s">
        <v>136</v>
      </c>
      <c r="O94" s="71"/>
      <c r="P94" s="53" t="s">
        <v>137</v>
      </c>
    </row>
    <row r="95" spans="1:15" ht="16.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O95" s="66"/>
    </row>
    <row r="96" spans="1:16" s="23" customFormat="1" ht="21">
      <c r="A96" s="37" t="s">
        <v>141</v>
      </c>
      <c r="B96" s="19"/>
      <c r="C96" s="19"/>
      <c r="D96" s="19"/>
      <c r="E96" s="19"/>
      <c r="F96" s="77"/>
      <c r="G96" s="19"/>
      <c r="H96" s="19"/>
      <c r="I96" s="19"/>
      <c r="J96" s="19"/>
      <c r="K96" s="19"/>
      <c r="L96" s="20"/>
      <c r="M96" s="21"/>
      <c r="N96" s="22"/>
      <c r="O96" s="22"/>
      <c r="P96" s="22"/>
    </row>
    <row r="97" spans="1:11" ht="33" customHeight="1" thickBot="1">
      <c r="A97" s="208" t="s">
        <v>142</v>
      </c>
      <c r="B97" s="209"/>
      <c r="C97" s="209"/>
      <c r="D97" s="209"/>
      <c r="E97" s="209"/>
      <c r="F97" s="209"/>
      <c r="G97" s="209"/>
      <c r="H97" s="210"/>
      <c r="I97" s="189" t="s">
        <v>143</v>
      </c>
      <c r="J97" s="189"/>
      <c r="K97" s="189"/>
    </row>
    <row r="98" spans="1:11" ht="60" customHeight="1" thickTop="1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</row>
    <row r="99" spans="1:11" ht="16.5">
      <c r="A99" s="78" t="s">
        <v>144</v>
      </c>
      <c r="B99" s="57"/>
      <c r="C99" s="57"/>
      <c r="D99" s="57"/>
      <c r="E99" s="57"/>
      <c r="F99" s="57"/>
      <c r="G99" s="57"/>
      <c r="H99" s="57"/>
      <c r="I99" s="57"/>
      <c r="J99" s="57"/>
      <c r="K99" s="58"/>
    </row>
    <row r="100" spans="1:16" s="80" customFormat="1" ht="60" customHeight="1" thickBot="1">
      <c r="A100" s="212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49"/>
      <c r="M100" s="79"/>
      <c r="N100" s="53"/>
      <c r="O100" s="53"/>
      <c r="P100" s="53"/>
    </row>
    <row r="101" spans="1:11" ht="17.25" thickTop="1">
      <c r="A101" s="81" t="s">
        <v>145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82"/>
    </row>
    <row r="102" spans="1:11" ht="16.5">
      <c r="A102" s="83"/>
      <c r="B102" s="24" t="s">
        <v>146</v>
      </c>
      <c r="C102" s="76"/>
      <c r="D102" s="76"/>
      <c r="E102" s="76"/>
      <c r="F102" s="76"/>
      <c r="G102" s="76"/>
      <c r="H102" s="76"/>
      <c r="I102" s="76"/>
      <c r="J102" s="76"/>
      <c r="K102" s="82"/>
    </row>
    <row r="103" spans="1:11" ht="16.5">
      <c r="A103" s="83"/>
      <c r="B103" s="24" t="s">
        <v>147</v>
      </c>
      <c r="C103" s="76"/>
      <c r="D103" s="76"/>
      <c r="E103" s="76"/>
      <c r="F103" s="76"/>
      <c r="G103" s="76"/>
      <c r="H103" s="76"/>
      <c r="I103" s="76"/>
      <c r="J103" s="76"/>
      <c r="K103" s="82"/>
    </row>
    <row r="104" spans="1:11" ht="16.5">
      <c r="A104" s="83"/>
      <c r="B104" s="24" t="s">
        <v>148</v>
      </c>
      <c r="C104" s="76"/>
      <c r="D104" s="76"/>
      <c r="E104" s="76"/>
      <c r="F104" s="76"/>
      <c r="G104" s="76"/>
      <c r="H104" s="76"/>
      <c r="I104" s="76"/>
      <c r="J104" s="76"/>
      <c r="K104" s="82"/>
    </row>
    <row r="105" spans="1:11" ht="16.5">
      <c r="A105" s="83"/>
      <c r="B105" s="24" t="s">
        <v>149</v>
      </c>
      <c r="C105" s="76"/>
      <c r="D105" s="76"/>
      <c r="E105" s="76"/>
      <c r="F105" s="76"/>
      <c r="G105" s="76"/>
      <c r="H105" s="76"/>
      <c r="I105" s="76"/>
      <c r="J105" s="76"/>
      <c r="K105" s="82"/>
    </row>
    <row r="106" spans="1:11" ht="16.5">
      <c r="A106" s="83"/>
      <c r="B106" s="24" t="s">
        <v>150</v>
      </c>
      <c r="C106" s="76"/>
      <c r="D106" s="76"/>
      <c r="E106" s="76"/>
      <c r="F106" s="76"/>
      <c r="G106" s="76"/>
      <c r="H106" s="76"/>
      <c r="I106" s="76"/>
      <c r="J106" s="76"/>
      <c r="K106" s="82"/>
    </row>
    <row r="107" spans="1:15" ht="16.5">
      <c r="A107" s="83"/>
      <c r="B107" s="76"/>
      <c r="C107" s="84"/>
      <c r="D107" s="84"/>
      <c r="E107" s="84"/>
      <c r="F107" s="84"/>
      <c r="G107" s="84"/>
      <c r="H107" s="84"/>
      <c r="I107" s="84"/>
      <c r="J107" s="84"/>
      <c r="K107" s="85"/>
      <c r="O107" s="95"/>
    </row>
    <row r="108" spans="1:15" ht="7.5" customHeight="1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52"/>
      <c r="O108" s="66"/>
    </row>
    <row r="109" spans="1:11" ht="19.5" customHeight="1">
      <c r="A109" s="213" t="s">
        <v>167</v>
      </c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ht="19.5" customHeight="1">
      <c r="A110" s="214" t="s">
        <v>183</v>
      </c>
      <c r="B110" s="215"/>
      <c r="C110" s="215"/>
      <c r="D110" s="215" t="s">
        <v>151</v>
      </c>
      <c r="E110" s="215"/>
      <c r="F110" s="215"/>
      <c r="G110" s="215"/>
      <c r="H110" s="215"/>
      <c r="I110" s="215"/>
      <c r="J110" s="215" t="s">
        <v>152</v>
      </c>
      <c r="K110" s="215"/>
    </row>
    <row r="111" spans="1:11" ht="33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33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33" customHeight="1">
      <c r="A113" s="180"/>
      <c r="B113" s="180"/>
      <c r="C113" s="180"/>
      <c r="D113" s="177"/>
      <c r="E113" s="178"/>
      <c r="F113" s="178"/>
      <c r="G113" s="178"/>
      <c r="H113" s="178"/>
      <c r="I113" s="179"/>
      <c r="J113" s="180"/>
      <c r="K113" s="180"/>
    </row>
    <row r="114" spans="1:11" ht="33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33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1:11" ht="33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1:11" ht="33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1" ht="33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33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1:16" ht="33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N120" s="53" t="s">
        <v>136</v>
      </c>
      <c r="O120" s="71"/>
      <c r="P120" s="53" t="s">
        <v>153</v>
      </c>
    </row>
    <row r="121" ht="8.25" customHeight="1"/>
    <row r="122" spans="1:16" s="90" customFormat="1" ht="39.75" customHeight="1">
      <c r="A122" s="216" t="s">
        <v>168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88"/>
      <c r="M122" s="89"/>
      <c r="N122" s="53"/>
      <c r="O122" s="53"/>
      <c r="P122" s="53"/>
    </row>
    <row r="123" spans="1:16" s="90" customFormat="1" ht="19.5" customHeight="1" thickBot="1">
      <c r="A123" s="217" t="s">
        <v>185</v>
      </c>
      <c r="B123" s="172"/>
      <c r="C123" s="172"/>
      <c r="D123" s="172" t="s">
        <v>151</v>
      </c>
      <c r="E123" s="172"/>
      <c r="F123" s="172"/>
      <c r="G123" s="172"/>
      <c r="H123" s="172"/>
      <c r="I123" s="172"/>
      <c r="J123" s="172" t="s">
        <v>152</v>
      </c>
      <c r="K123" s="172"/>
      <c r="L123" s="88"/>
      <c r="M123" s="89"/>
      <c r="N123" s="53"/>
      <c r="O123" s="53"/>
      <c r="P123" s="53"/>
    </row>
    <row r="124" spans="1:11" ht="33" customHeight="1" thickTop="1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</row>
    <row r="125" spans="1:11" ht="33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1:11" ht="33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33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33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 ht="33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1:11" ht="33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1:11" ht="33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 ht="33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1:16" ht="33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N133" s="53" t="s">
        <v>136</v>
      </c>
      <c r="O133" s="71"/>
      <c r="P133" s="53" t="s">
        <v>153</v>
      </c>
    </row>
    <row r="134" ht="6.75" customHeight="1"/>
    <row r="135" spans="1:11" ht="32.25" customHeight="1">
      <c r="A135" s="218" t="s">
        <v>154</v>
      </c>
      <c r="B135" s="219"/>
      <c r="C135" s="219"/>
      <c r="D135" s="219"/>
      <c r="E135" s="219"/>
      <c r="F135" s="219"/>
      <c r="G135" s="219"/>
      <c r="H135" s="219"/>
      <c r="I135" s="219"/>
      <c r="J135" s="219"/>
      <c r="K135" s="220"/>
    </row>
    <row r="136" spans="1:11" ht="19.5" customHeight="1" thickBot="1">
      <c r="A136" s="217" t="s">
        <v>185</v>
      </c>
      <c r="B136" s="172"/>
      <c r="C136" s="172"/>
      <c r="D136" s="172" t="s">
        <v>151</v>
      </c>
      <c r="E136" s="172"/>
      <c r="F136" s="172"/>
      <c r="G136" s="172"/>
      <c r="H136" s="172"/>
      <c r="I136" s="172"/>
      <c r="J136" s="172" t="s">
        <v>152</v>
      </c>
      <c r="K136" s="172"/>
    </row>
    <row r="137" spans="1:11" ht="31.5" customHeight="1" thickTop="1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</row>
    <row r="138" spans="1:11" ht="31.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ht="31.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1:11" ht="31.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1:11" ht="31.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11" ht="31.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31.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1:11" ht="31.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1:11" ht="31.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1:16" ht="31.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N146" s="53" t="s">
        <v>136</v>
      </c>
      <c r="O146" s="71"/>
      <c r="P146" s="53" t="s">
        <v>153</v>
      </c>
    </row>
    <row r="147" ht="9" customHeight="1"/>
    <row r="148" spans="1:11" ht="19.5" customHeight="1">
      <c r="A148" s="218" t="s">
        <v>169</v>
      </c>
      <c r="B148" s="219"/>
      <c r="C148" s="219"/>
      <c r="D148" s="219"/>
      <c r="E148" s="219"/>
      <c r="F148" s="219"/>
      <c r="G148" s="219"/>
      <c r="H148" s="219"/>
      <c r="I148" s="219"/>
      <c r="J148" s="219"/>
      <c r="K148" s="220"/>
    </row>
    <row r="149" spans="1:11" ht="19.5" customHeight="1" thickBot="1">
      <c r="A149" s="217" t="s">
        <v>185</v>
      </c>
      <c r="B149" s="172"/>
      <c r="C149" s="172"/>
      <c r="D149" s="172" t="s">
        <v>151</v>
      </c>
      <c r="E149" s="172"/>
      <c r="F149" s="172"/>
      <c r="G149" s="172"/>
      <c r="H149" s="172"/>
      <c r="I149" s="172"/>
      <c r="J149" s="172" t="s">
        <v>152</v>
      </c>
      <c r="K149" s="172"/>
    </row>
    <row r="150" spans="1:11" ht="31.5" customHeight="1" thickTop="1">
      <c r="A150" s="192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</row>
    <row r="151" spans="1:11" ht="31.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31.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1:11" ht="31.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1:11" ht="31.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1:16" ht="31.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N155" s="53" t="s">
        <v>136</v>
      </c>
      <c r="O155" s="71"/>
      <c r="P155" s="53" t="s">
        <v>153</v>
      </c>
    </row>
    <row r="156" ht="7.5" customHeight="1"/>
    <row r="157" spans="1:16" s="90" customFormat="1" ht="19.5" customHeight="1">
      <c r="A157" s="213" t="s">
        <v>155</v>
      </c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88"/>
      <c r="M157" s="89"/>
      <c r="N157" s="53"/>
      <c r="O157" s="53"/>
      <c r="P157" s="53"/>
    </row>
    <row r="158" spans="1:16" s="90" customFormat="1" ht="19.5" customHeight="1" thickBot="1">
      <c r="A158" s="228" t="s">
        <v>156</v>
      </c>
      <c r="B158" s="229"/>
      <c r="C158" s="229"/>
      <c r="D158" s="229"/>
      <c r="E158" s="229"/>
      <c r="F158" s="229"/>
      <c r="G158" s="229"/>
      <c r="H158" s="229"/>
      <c r="I158" s="229"/>
      <c r="J158" s="230"/>
      <c r="K158" s="91" t="s">
        <v>157</v>
      </c>
      <c r="L158" s="88"/>
      <c r="M158" s="89"/>
      <c r="N158" s="53"/>
      <c r="O158" s="53"/>
      <c r="P158" s="53"/>
    </row>
    <row r="159" spans="1:16" s="90" customFormat="1" ht="34.5" customHeight="1" thickTop="1">
      <c r="A159" s="231" t="s">
        <v>158</v>
      </c>
      <c r="B159" s="231"/>
      <c r="C159" s="231"/>
      <c r="D159" s="231"/>
      <c r="E159" s="231"/>
      <c r="F159" s="231"/>
      <c r="G159" s="231"/>
      <c r="H159" s="231"/>
      <c r="I159" s="231"/>
      <c r="J159" s="232"/>
      <c r="K159" s="92"/>
      <c r="L159" s="88"/>
      <c r="M159" s="89"/>
      <c r="N159" s="53"/>
      <c r="O159" s="53"/>
      <c r="P159" s="53"/>
    </row>
    <row r="160" spans="1:16" s="90" customFormat="1" ht="19.5" customHeight="1">
      <c r="A160" s="221" t="s">
        <v>159</v>
      </c>
      <c r="B160" s="221"/>
      <c r="C160" s="221"/>
      <c r="D160" s="221"/>
      <c r="E160" s="221"/>
      <c r="F160" s="221"/>
      <c r="G160" s="221"/>
      <c r="H160" s="221"/>
      <c r="I160" s="221"/>
      <c r="J160" s="222"/>
      <c r="K160" s="93"/>
      <c r="L160" s="88"/>
      <c r="M160" s="89"/>
      <c r="N160" s="53"/>
      <c r="O160" s="53"/>
      <c r="P160" s="53"/>
    </row>
    <row r="161" spans="1:16" s="90" customFormat="1" ht="19.5" customHeight="1">
      <c r="A161" s="221" t="s">
        <v>160</v>
      </c>
      <c r="B161" s="221"/>
      <c r="C161" s="221"/>
      <c r="D161" s="221"/>
      <c r="E161" s="221"/>
      <c r="F161" s="221"/>
      <c r="G161" s="221"/>
      <c r="H161" s="221"/>
      <c r="I161" s="221"/>
      <c r="J161" s="222"/>
      <c r="K161" s="93"/>
      <c r="L161" s="88"/>
      <c r="M161" s="89"/>
      <c r="N161" s="53"/>
      <c r="O161" s="53"/>
      <c r="P161" s="53"/>
    </row>
    <row r="162" spans="1:16" s="90" customFormat="1" ht="19.5" customHeight="1">
      <c r="A162" s="221" t="s">
        <v>161</v>
      </c>
      <c r="B162" s="221"/>
      <c r="C162" s="221"/>
      <c r="D162" s="221"/>
      <c r="E162" s="221"/>
      <c r="F162" s="221"/>
      <c r="G162" s="221"/>
      <c r="H162" s="221"/>
      <c r="I162" s="221"/>
      <c r="J162" s="222"/>
      <c r="K162" s="93"/>
      <c r="L162" s="88"/>
      <c r="M162" s="89"/>
      <c r="N162" s="53" t="s">
        <v>162</v>
      </c>
      <c r="O162" s="71"/>
      <c r="P162" s="53" t="s">
        <v>163</v>
      </c>
    </row>
    <row r="163" ht="9.75" customHeight="1"/>
    <row r="164" ht="16.5">
      <c r="F164" s="51" t="s">
        <v>164</v>
      </c>
    </row>
  </sheetData>
  <sheetProtection/>
  <mergeCells count="281">
    <mergeCell ref="A162:J162"/>
    <mergeCell ref="N12:P12"/>
    <mergeCell ref="J12:M12"/>
    <mergeCell ref="A158:J158"/>
    <mergeCell ref="A159:J159"/>
    <mergeCell ref="A160:J160"/>
    <mergeCell ref="A161:J161"/>
    <mergeCell ref="A155:C155"/>
    <mergeCell ref="D155:I155"/>
    <mergeCell ref="J155:K155"/>
    <mergeCell ref="A152:C152"/>
    <mergeCell ref="D152:I152"/>
    <mergeCell ref="J152:K152"/>
    <mergeCell ref="A157:K157"/>
    <mergeCell ref="A153:C153"/>
    <mergeCell ref="D153:I153"/>
    <mergeCell ref="J153:K153"/>
    <mergeCell ref="A154:C154"/>
    <mergeCell ref="D154:I154"/>
    <mergeCell ref="J154:K154"/>
    <mergeCell ref="A150:C150"/>
    <mergeCell ref="D150:I150"/>
    <mergeCell ref="J150:K150"/>
    <mergeCell ref="A151:C151"/>
    <mergeCell ref="D151:I151"/>
    <mergeCell ref="J151:K151"/>
    <mergeCell ref="A146:C146"/>
    <mergeCell ref="D146:I146"/>
    <mergeCell ref="J146:K146"/>
    <mergeCell ref="A148:K148"/>
    <mergeCell ref="A149:C149"/>
    <mergeCell ref="D149:I149"/>
    <mergeCell ref="J149:K149"/>
    <mergeCell ref="A144:C144"/>
    <mergeCell ref="D144:I144"/>
    <mergeCell ref="J144:K144"/>
    <mergeCell ref="A145:C145"/>
    <mergeCell ref="D145:I145"/>
    <mergeCell ref="J145:K145"/>
    <mergeCell ref="A142:C142"/>
    <mergeCell ref="D142:I142"/>
    <mergeCell ref="J142:K142"/>
    <mergeCell ref="A143:C143"/>
    <mergeCell ref="D143:I143"/>
    <mergeCell ref="J143:K143"/>
    <mergeCell ref="A140:C140"/>
    <mergeCell ref="D140:I140"/>
    <mergeCell ref="J140:K140"/>
    <mergeCell ref="A141:C141"/>
    <mergeCell ref="D141:I141"/>
    <mergeCell ref="J141:K141"/>
    <mergeCell ref="A138:C138"/>
    <mergeCell ref="D138:I138"/>
    <mergeCell ref="J138:K138"/>
    <mergeCell ref="A139:C139"/>
    <mergeCell ref="D139:I139"/>
    <mergeCell ref="J139:K139"/>
    <mergeCell ref="A135:K135"/>
    <mergeCell ref="A136:C136"/>
    <mergeCell ref="D136:I136"/>
    <mergeCell ref="J136:K136"/>
    <mergeCell ref="A137:C137"/>
    <mergeCell ref="D137:I137"/>
    <mergeCell ref="J137:K137"/>
    <mergeCell ref="A132:C132"/>
    <mergeCell ref="D132:I132"/>
    <mergeCell ref="J132:K132"/>
    <mergeCell ref="A133:C133"/>
    <mergeCell ref="D133:I133"/>
    <mergeCell ref="J133:K133"/>
    <mergeCell ref="A130:C130"/>
    <mergeCell ref="D130:I130"/>
    <mergeCell ref="J130:K130"/>
    <mergeCell ref="A131:C131"/>
    <mergeCell ref="D131:I131"/>
    <mergeCell ref="J131:K131"/>
    <mergeCell ref="A128:C128"/>
    <mergeCell ref="D128:I128"/>
    <mergeCell ref="J128:K128"/>
    <mergeCell ref="A129:C129"/>
    <mergeCell ref="D129:I129"/>
    <mergeCell ref="J129:K129"/>
    <mergeCell ref="A126:C126"/>
    <mergeCell ref="D126:I126"/>
    <mergeCell ref="J126:K126"/>
    <mergeCell ref="A127:C127"/>
    <mergeCell ref="D127:I127"/>
    <mergeCell ref="J127:K127"/>
    <mergeCell ref="A124:C124"/>
    <mergeCell ref="D124:I124"/>
    <mergeCell ref="J124:K124"/>
    <mergeCell ref="A125:C125"/>
    <mergeCell ref="D125:I125"/>
    <mergeCell ref="J125:K125"/>
    <mergeCell ref="A120:C120"/>
    <mergeCell ref="D120:I120"/>
    <mergeCell ref="J120:K120"/>
    <mergeCell ref="A122:K122"/>
    <mergeCell ref="A123:C123"/>
    <mergeCell ref="D123:I123"/>
    <mergeCell ref="J123:K123"/>
    <mergeCell ref="A118:C118"/>
    <mergeCell ref="D118:I118"/>
    <mergeCell ref="J118:K118"/>
    <mergeCell ref="A119:C119"/>
    <mergeCell ref="D119:I119"/>
    <mergeCell ref="J119:K119"/>
    <mergeCell ref="A116:C116"/>
    <mergeCell ref="D116:I116"/>
    <mergeCell ref="J116:K116"/>
    <mergeCell ref="A117:C117"/>
    <mergeCell ref="D117:I117"/>
    <mergeCell ref="J117:K117"/>
    <mergeCell ref="A114:C114"/>
    <mergeCell ref="D114:I114"/>
    <mergeCell ref="J114:K114"/>
    <mergeCell ref="A115:C115"/>
    <mergeCell ref="D115:I115"/>
    <mergeCell ref="J115:K115"/>
    <mergeCell ref="A112:C112"/>
    <mergeCell ref="D112:I112"/>
    <mergeCell ref="J112:K112"/>
    <mergeCell ref="A113:C113"/>
    <mergeCell ref="D113:I113"/>
    <mergeCell ref="J113:K113"/>
    <mergeCell ref="A110:C110"/>
    <mergeCell ref="D110:I110"/>
    <mergeCell ref="J110:K110"/>
    <mergeCell ref="A111:C111"/>
    <mergeCell ref="D111:I111"/>
    <mergeCell ref="J111:K111"/>
    <mergeCell ref="A97:H97"/>
    <mergeCell ref="I97:K97"/>
    <mergeCell ref="A98:H98"/>
    <mergeCell ref="I98:K98"/>
    <mergeCell ref="A100:K100"/>
    <mergeCell ref="A109:K109"/>
    <mergeCell ref="A93:C93"/>
    <mergeCell ref="D93:I93"/>
    <mergeCell ref="J93:K93"/>
    <mergeCell ref="A94:C94"/>
    <mergeCell ref="D94:I94"/>
    <mergeCell ref="J94:K94"/>
    <mergeCell ref="A90:K90"/>
    <mergeCell ref="A91:C91"/>
    <mergeCell ref="D91:I91"/>
    <mergeCell ref="J91:K91"/>
    <mergeCell ref="A92:C92"/>
    <mergeCell ref="D92:I92"/>
    <mergeCell ref="J92:K92"/>
    <mergeCell ref="A88:C88"/>
    <mergeCell ref="D88:I88"/>
    <mergeCell ref="J88:K88"/>
    <mergeCell ref="A89:C89"/>
    <mergeCell ref="D89:I89"/>
    <mergeCell ref="J89:K89"/>
    <mergeCell ref="A86:C86"/>
    <mergeCell ref="D86:I86"/>
    <mergeCell ref="J86:K86"/>
    <mergeCell ref="A87:C87"/>
    <mergeCell ref="D87:I87"/>
    <mergeCell ref="J87:K87"/>
    <mergeCell ref="A84:C84"/>
    <mergeCell ref="D84:I84"/>
    <mergeCell ref="J84:K84"/>
    <mergeCell ref="A85:C85"/>
    <mergeCell ref="D85:I85"/>
    <mergeCell ref="J85:K85"/>
    <mergeCell ref="A79:F79"/>
    <mergeCell ref="J79:K79"/>
    <mergeCell ref="A80:F80"/>
    <mergeCell ref="J80:K80"/>
    <mergeCell ref="A82:K82"/>
    <mergeCell ref="A83:K83"/>
    <mergeCell ref="A76:F76"/>
    <mergeCell ref="J76:K76"/>
    <mergeCell ref="A77:F77"/>
    <mergeCell ref="J77:K77"/>
    <mergeCell ref="A78:F78"/>
    <mergeCell ref="J78:K78"/>
    <mergeCell ref="A73:F73"/>
    <mergeCell ref="J73:K73"/>
    <mergeCell ref="A74:F74"/>
    <mergeCell ref="J74:K74"/>
    <mergeCell ref="A75:F75"/>
    <mergeCell ref="J75:K75"/>
    <mergeCell ref="A65:G65"/>
    <mergeCell ref="H65:K65"/>
    <mergeCell ref="A67:J67"/>
    <mergeCell ref="K68:K69"/>
    <mergeCell ref="A72:I72"/>
    <mergeCell ref="J72:K72"/>
    <mergeCell ref="A62:G62"/>
    <mergeCell ref="H62:K62"/>
    <mergeCell ref="A63:G63"/>
    <mergeCell ref="H63:K63"/>
    <mergeCell ref="A64:G64"/>
    <mergeCell ref="H64:K64"/>
    <mergeCell ref="A59:G59"/>
    <mergeCell ref="H59:K59"/>
    <mergeCell ref="A60:G60"/>
    <mergeCell ref="H60:K60"/>
    <mergeCell ref="A61:G61"/>
    <mergeCell ref="H61:K61"/>
    <mergeCell ref="J34:K34"/>
    <mergeCell ref="A57:G57"/>
    <mergeCell ref="H57:K57"/>
    <mergeCell ref="A58:G58"/>
    <mergeCell ref="H58:K58"/>
    <mergeCell ref="B34:C34"/>
    <mergeCell ref="D34:E34"/>
    <mergeCell ref="F34:G34"/>
    <mergeCell ref="H34:I34"/>
    <mergeCell ref="J32:K32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0:K30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N26:P26"/>
    <mergeCell ref="B29:C29"/>
    <mergeCell ref="D29:E29"/>
    <mergeCell ref="F29:G29"/>
    <mergeCell ref="H29:I29"/>
    <mergeCell ref="J29:K29"/>
    <mergeCell ref="A21:D21"/>
    <mergeCell ref="G21:J22"/>
    <mergeCell ref="K21:P22"/>
    <mergeCell ref="A22:F22"/>
    <mergeCell ref="A23:P23"/>
    <mergeCell ref="A24:P24"/>
    <mergeCell ref="A19:B19"/>
    <mergeCell ref="C19:P19"/>
    <mergeCell ref="A20:B20"/>
    <mergeCell ref="C20:F20"/>
    <mergeCell ref="G20:J20"/>
    <mergeCell ref="K20:P20"/>
    <mergeCell ref="A17:D17"/>
    <mergeCell ref="E17:G17"/>
    <mergeCell ref="H17:I17"/>
    <mergeCell ref="J17:P17"/>
    <mergeCell ref="A18:D18"/>
    <mergeCell ref="E18:P18"/>
    <mergeCell ref="A14:C14"/>
    <mergeCell ref="D14:P14"/>
    <mergeCell ref="A15:B15"/>
    <mergeCell ref="C15:P15"/>
    <mergeCell ref="A16:D16"/>
    <mergeCell ref="E16:G16"/>
    <mergeCell ref="H16:I16"/>
    <mergeCell ref="J16:P16"/>
    <mergeCell ref="H8:P8"/>
    <mergeCell ref="H9:P9"/>
    <mergeCell ref="H10:P10"/>
    <mergeCell ref="A12:B12"/>
    <mergeCell ref="C12:D12"/>
    <mergeCell ref="H7:P7"/>
    <mergeCell ref="A13:B13"/>
    <mergeCell ref="A1:M1"/>
    <mergeCell ref="N1:P1"/>
    <mergeCell ref="A2:P2"/>
    <mergeCell ref="A3:P3"/>
    <mergeCell ref="C13:P13"/>
    <mergeCell ref="A5:G5"/>
    <mergeCell ref="H5:P5"/>
    <mergeCell ref="A6:G10"/>
    <mergeCell ref="H6:P6"/>
  </mergeCells>
  <printOptions/>
  <pageMargins left="0.5905511811023623" right="0.5118110236220472" top="0.5511811023622047" bottom="0.5118110236220472" header="0.31496062992125984" footer="0.35433070866141736"/>
  <pageSetup horizontalDpi="600" verticalDpi="600" orientation="portrait" paperSize="9" scale="90" r:id="rId3"/>
  <rowBreaks count="4" manualBreakCount="4">
    <brk id="24" max="15" man="1"/>
    <brk id="70" max="15" man="1"/>
    <brk id="108" max="15" man="1"/>
    <brk id="13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4" sqref="A4:I4"/>
    </sheetView>
  </sheetViews>
  <sheetFormatPr defaultColWidth="8.875" defaultRowHeight="16.5"/>
  <cols>
    <col min="1" max="9" width="8.875" style="0" customWidth="1"/>
    <col min="10" max="10" width="10.125" style="3" customWidth="1"/>
    <col min="11" max="11" width="6.625" style="0" customWidth="1"/>
  </cols>
  <sheetData>
    <row r="1" spans="1:10" s="23" customFormat="1" ht="21">
      <c r="A1" s="233" t="s">
        <v>184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1" ht="33" customHeight="1">
      <c r="A2" s="234" t="s">
        <v>20</v>
      </c>
      <c r="B2" s="235"/>
      <c r="C2" s="235"/>
      <c r="D2" s="235"/>
      <c r="E2" s="235"/>
      <c r="F2" s="235"/>
      <c r="G2" s="235"/>
      <c r="H2" s="235"/>
      <c r="I2" s="235"/>
      <c r="J2" s="236"/>
      <c r="K2" s="5"/>
    </row>
    <row r="3" spans="1:11" s="27" customFormat="1" ht="16.5">
      <c r="A3" s="26" t="s">
        <v>21</v>
      </c>
      <c r="J3" s="28"/>
      <c r="K3" s="39"/>
    </row>
    <row r="4" spans="1:11" ht="16.5">
      <c r="A4" s="237" t="s">
        <v>22</v>
      </c>
      <c r="B4" s="237"/>
      <c r="C4" s="237"/>
      <c r="D4" s="237"/>
      <c r="E4" s="237"/>
      <c r="F4" s="237"/>
      <c r="G4" s="237"/>
      <c r="H4" s="237"/>
      <c r="I4" s="238"/>
      <c r="J4" s="29" t="s">
        <v>23</v>
      </c>
      <c r="K4" s="5"/>
    </row>
    <row r="5" spans="1:11" ht="16.5">
      <c r="A5" s="239" t="s">
        <v>24</v>
      </c>
      <c r="B5" s="239"/>
      <c r="C5" s="239"/>
      <c r="D5" s="239"/>
      <c r="E5" s="239"/>
      <c r="F5" s="239"/>
      <c r="G5" s="239"/>
      <c r="H5" s="239"/>
      <c r="I5" s="240"/>
      <c r="J5" s="30">
        <f>(FIND('評分報告'!O29,"ABCDE")-1)</f>
        <v>0</v>
      </c>
      <c r="K5" s="5"/>
    </row>
    <row r="6" spans="1:11" ht="16.5">
      <c r="A6" s="239" t="s">
        <v>60</v>
      </c>
      <c r="B6" s="239"/>
      <c r="C6" s="239"/>
      <c r="D6" s="239"/>
      <c r="E6" s="239"/>
      <c r="F6" s="239"/>
      <c r="G6" s="239"/>
      <c r="H6" s="239"/>
      <c r="I6" s="240"/>
      <c r="J6" s="30">
        <f>(FIND('評分報告'!O36,"ABCDE")-1)</f>
        <v>0</v>
      </c>
      <c r="K6" s="5"/>
    </row>
    <row r="7" spans="1:11" ht="16.5">
      <c r="A7" s="239" t="s">
        <v>25</v>
      </c>
      <c r="B7" s="239"/>
      <c r="C7" s="239"/>
      <c r="D7" s="239"/>
      <c r="E7" s="239"/>
      <c r="F7" s="239"/>
      <c r="G7" s="239"/>
      <c r="H7" s="239"/>
      <c r="I7" s="240"/>
      <c r="J7" s="30">
        <f>(FIND('評分報告'!O43,"ABCDE")-1)</f>
        <v>0</v>
      </c>
      <c r="K7" s="5"/>
    </row>
    <row r="8" spans="1:11" ht="16.5">
      <c r="A8" s="239" t="s">
        <v>26</v>
      </c>
      <c r="B8" s="239"/>
      <c r="C8" s="239"/>
      <c r="D8" s="239"/>
      <c r="E8" s="239"/>
      <c r="F8" s="239"/>
      <c r="G8" s="239"/>
      <c r="H8" s="239"/>
      <c r="I8" s="240"/>
      <c r="J8" s="30">
        <f>IF('評分報告'!O50=0,0,FIND('評分報告'!O50,"ABCD"))</f>
        <v>0</v>
      </c>
      <c r="K8" s="5"/>
    </row>
    <row r="9" spans="1:11" ht="16.5">
      <c r="A9" s="239" t="s">
        <v>27</v>
      </c>
      <c r="B9" s="239"/>
      <c r="C9" s="239"/>
      <c r="D9" s="239"/>
      <c r="E9" s="239"/>
      <c r="F9" s="239"/>
      <c r="G9" s="239"/>
      <c r="H9" s="239"/>
      <c r="I9" s="240"/>
      <c r="J9" s="30">
        <f>IF('評分報告'!J12="CSP",IF('評分報告'!O65&lt;20,'評分報告'!O65*0.5,10),IF('評分報告'!J12="RSC",IF('評分報告'!O65&lt;5,'評分報告'!O65*2,10),IF('評分報告'!O65&lt;10,'評分報告'!O65,10)))</f>
        <v>0</v>
      </c>
      <c r="K9" s="5"/>
    </row>
    <row r="10" spans="1:11" ht="16.5">
      <c r="A10" s="239" t="s">
        <v>28</v>
      </c>
      <c r="B10" s="239"/>
      <c r="C10" s="239"/>
      <c r="D10" s="239"/>
      <c r="E10" s="239"/>
      <c r="F10" s="239"/>
      <c r="G10" s="239"/>
      <c r="H10" s="239"/>
      <c r="I10" s="240"/>
      <c r="J10" s="30">
        <f>IF('評分報告'!J12="CSP",IF('評分報告'!O68&lt;8,'評分報告'!O68*0.5,4),IF('評分報告'!J12="RSC",IF('評分報告'!O68&lt;2,'評分報告'!O68*2,4),IF('評分報告'!O68&lt;4,'評分報告'!O68,4)))</f>
        <v>0</v>
      </c>
      <c r="K10" s="5"/>
    </row>
    <row r="11" spans="1:11" ht="16.5">
      <c r="A11" s="241" t="s">
        <v>29</v>
      </c>
      <c r="B11" s="241"/>
      <c r="C11" s="241"/>
      <c r="D11" s="241"/>
      <c r="E11" s="241"/>
      <c r="F11" s="241"/>
      <c r="G11" s="241"/>
      <c r="H11" s="241"/>
      <c r="I11" s="242"/>
      <c r="J11" s="31">
        <f>SUM(J5:J10)</f>
        <v>0</v>
      </c>
      <c r="K11" s="5"/>
    </row>
    <row r="12" spans="1:11" s="27" customFormat="1" ht="16.5">
      <c r="A12" s="26" t="s">
        <v>30</v>
      </c>
      <c r="J12" s="28"/>
      <c r="K12" s="39"/>
    </row>
    <row r="13" spans="1:11" ht="16.5">
      <c r="A13" s="237" t="s">
        <v>22</v>
      </c>
      <c r="B13" s="237"/>
      <c r="C13" s="237"/>
      <c r="D13" s="237"/>
      <c r="E13" s="237"/>
      <c r="F13" s="237"/>
      <c r="G13" s="237"/>
      <c r="H13" s="237"/>
      <c r="I13" s="243"/>
      <c r="J13" s="32" t="s">
        <v>23</v>
      </c>
      <c r="K13" s="5"/>
    </row>
    <row r="14" spans="1:11" ht="16.5">
      <c r="A14" s="239" t="s">
        <v>31</v>
      </c>
      <c r="B14" s="239"/>
      <c r="C14" s="239"/>
      <c r="D14" s="239"/>
      <c r="E14" s="239"/>
      <c r="F14" s="239"/>
      <c r="G14" s="239"/>
      <c r="H14" s="239"/>
      <c r="I14" s="244"/>
      <c r="J14" s="33">
        <f>IF('評分報告'!O73="C",1.5,IF('評分報告'!O73="B",1,0))</f>
        <v>0</v>
      </c>
      <c r="K14" s="5"/>
    </row>
    <row r="15" spans="1:11" ht="16.5">
      <c r="A15" s="239" t="s">
        <v>32</v>
      </c>
      <c r="B15" s="239"/>
      <c r="C15" s="239"/>
      <c r="D15" s="239"/>
      <c r="E15" s="239"/>
      <c r="F15" s="239"/>
      <c r="G15" s="239"/>
      <c r="H15" s="239"/>
      <c r="I15" s="244"/>
      <c r="J15" s="33">
        <f>IF('評分報告'!O74="C",1.5,IF('評分報告'!O74="B",1,0))</f>
        <v>0</v>
      </c>
      <c r="K15" s="5"/>
    </row>
    <row r="16" spans="1:11" ht="16.5">
      <c r="A16" s="239" t="s">
        <v>33</v>
      </c>
      <c r="B16" s="239"/>
      <c r="C16" s="239"/>
      <c r="D16" s="239"/>
      <c r="E16" s="239"/>
      <c r="F16" s="239"/>
      <c r="G16" s="239"/>
      <c r="H16" s="239"/>
      <c r="I16" s="244"/>
      <c r="J16" s="33">
        <f>IF('評分報告'!O75="C",1.5,IF('評分報告'!O75="B",1,0))</f>
        <v>0</v>
      </c>
      <c r="K16" s="5"/>
    </row>
    <row r="17" spans="1:11" ht="16.5">
      <c r="A17" s="239" t="s">
        <v>34</v>
      </c>
      <c r="B17" s="239"/>
      <c r="C17" s="239"/>
      <c r="D17" s="239"/>
      <c r="E17" s="239"/>
      <c r="F17" s="239"/>
      <c r="G17" s="239"/>
      <c r="H17" s="239"/>
      <c r="I17" s="244"/>
      <c r="J17" s="33">
        <f>IF('評分報告'!O76="C",1.5,IF('評分報告'!O76="B",1,0))</f>
        <v>0</v>
      </c>
      <c r="K17" s="5"/>
    </row>
    <row r="18" spans="1:11" ht="16.5">
      <c r="A18" s="239" t="s">
        <v>35</v>
      </c>
      <c r="B18" s="239"/>
      <c r="C18" s="239"/>
      <c r="D18" s="239"/>
      <c r="E18" s="239"/>
      <c r="F18" s="239"/>
      <c r="G18" s="239"/>
      <c r="H18" s="239"/>
      <c r="I18" s="244"/>
      <c r="J18" s="33">
        <f>IF('評分報告'!O77="C",1.5,IF('評分報告'!O77="B",1,0))</f>
        <v>0</v>
      </c>
      <c r="K18" s="5"/>
    </row>
    <row r="19" spans="1:11" ht="16.5">
      <c r="A19" s="239" t="s">
        <v>36</v>
      </c>
      <c r="B19" s="239"/>
      <c r="C19" s="239"/>
      <c r="D19" s="239"/>
      <c r="E19" s="239"/>
      <c r="F19" s="239"/>
      <c r="G19" s="239"/>
      <c r="H19" s="239"/>
      <c r="I19" s="244"/>
      <c r="J19" s="33">
        <f>IF('評分報告'!O78="C",1.5,IF('評分報告'!O78="B",1,0))</f>
        <v>0</v>
      </c>
      <c r="K19" s="5"/>
    </row>
    <row r="20" spans="1:11" ht="16.5">
      <c r="A20" s="239" t="s">
        <v>37</v>
      </c>
      <c r="B20" s="239"/>
      <c r="C20" s="239"/>
      <c r="D20" s="239"/>
      <c r="E20" s="239"/>
      <c r="F20" s="239"/>
      <c r="G20" s="239"/>
      <c r="H20" s="239"/>
      <c r="I20" s="244"/>
      <c r="J20" s="33">
        <f>IF('評分報告'!O79="C",1.5,IF('評分報告'!O79="B",1,0))</f>
        <v>0</v>
      </c>
      <c r="K20" s="5"/>
    </row>
    <row r="21" spans="1:11" ht="16.5">
      <c r="A21" s="239" t="s">
        <v>38</v>
      </c>
      <c r="B21" s="239"/>
      <c r="C21" s="239"/>
      <c r="D21" s="239"/>
      <c r="E21" s="239"/>
      <c r="F21" s="239"/>
      <c r="G21" s="239"/>
      <c r="H21" s="239"/>
      <c r="I21" s="244"/>
      <c r="J21" s="33">
        <f>IF('評分報告'!O80="C",1.5,IF('評分報告'!O80="B",1,0))</f>
        <v>0</v>
      </c>
      <c r="K21" s="5"/>
    </row>
    <row r="22" spans="1:11" ht="16.5">
      <c r="A22" s="239" t="s">
        <v>39</v>
      </c>
      <c r="B22" s="239"/>
      <c r="C22" s="239"/>
      <c r="D22" s="239"/>
      <c r="E22" s="239"/>
      <c r="F22" s="239"/>
      <c r="G22" s="239"/>
      <c r="H22" s="239"/>
      <c r="I22" s="244"/>
      <c r="J22" s="33">
        <f>IF('評分報告'!O89&lt;6,'評分報告'!O89,5)</f>
        <v>0</v>
      </c>
      <c r="K22" s="5"/>
    </row>
    <row r="23" spans="1:11" ht="16.5">
      <c r="A23" s="239" t="s">
        <v>40</v>
      </c>
      <c r="B23" s="239"/>
      <c r="C23" s="239"/>
      <c r="D23" s="239"/>
      <c r="E23" s="239"/>
      <c r="F23" s="239"/>
      <c r="G23" s="239"/>
      <c r="H23" s="239"/>
      <c r="I23" s="244"/>
      <c r="J23" s="33">
        <f>IF('評分報告'!O94&lt;4,'評分報告'!O94,3)</f>
        <v>0</v>
      </c>
      <c r="K23" s="5"/>
    </row>
    <row r="24" spans="1:11" ht="16.5">
      <c r="A24" s="241" t="s">
        <v>29</v>
      </c>
      <c r="B24" s="241"/>
      <c r="C24" s="241"/>
      <c r="D24" s="241"/>
      <c r="E24" s="241"/>
      <c r="F24" s="241"/>
      <c r="G24" s="241"/>
      <c r="H24" s="241"/>
      <c r="I24" s="245"/>
      <c r="J24" s="34">
        <f>SUM(J14:J23)</f>
        <v>0</v>
      </c>
      <c r="K24" s="5"/>
    </row>
    <row r="25" spans="1:11" s="27" customFormat="1" ht="16.5">
      <c r="A25" s="26" t="s">
        <v>41</v>
      </c>
      <c r="J25" s="28"/>
      <c r="K25" s="39"/>
    </row>
    <row r="26" spans="1:11" s="27" customFormat="1" ht="16.5">
      <c r="A26" s="237" t="s">
        <v>22</v>
      </c>
      <c r="B26" s="237"/>
      <c r="C26" s="237"/>
      <c r="D26" s="237"/>
      <c r="E26" s="237"/>
      <c r="F26" s="237"/>
      <c r="G26" s="237"/>
      <c r="H26" s="237"/>
      <c r="I26" s="243"/>
      <c r="J26" s="32" t="s">
        <v>23</v>
      </c>
      <c r="K26" s="39"/>
    </row>
    <row r="27" spans="1:11" ht="16.5">
      <c r="A27" s="239" t="s">
        <v>42</v>
      </c>
      <c r="B27" s="239"/>
      <c r="C27" s="239"/>
      <c r="D27" s="239"/>
      <c r="E27" s="239"/>
      <c r="F27" s="239"/>
      <c r="G27" s="239"/>
      <c r="H27" s="239"/>
      <c r="I27" s="244"/>
      <c r="J27" s="33">
        <f>(FIND('評分報告'!O107,"ABCDE")-1)</f>
        <v>0</v>
      </c>
      <c r="K27" s="5"/>
    </row>
    <row r="28" spans="1:11" ht="16.5">
      <c r="A28" s="239" t="s">
        <v>43</v>
      </c>
      <c r="B28" s="239"/>
      <c r="C28" s="239"/>
      <c r="D28" s="239"/>
      <c r="E28" s="239"/>
      <c r="F28" s="239"/>
      <c r="G28" s="239"/>
      <c r="H28" s="239"/>
      <c r="I28" s="244"/>
      <c r="J28" s="33">
        <f>IF('評分報告'!O120&lt;11,'評分報告'!O120,10)</f>
        <v>0</v>
      </c>
      <c r="K28" s="5"/>
    </row>
    <row r="29" spans="1:11" ht="16.5">
      <c r="A29" s="239" t="s">
        <v>44</v>
      </c>
      <c r="B29" s="239"/>
      <c r="C29" s="239"/>
      <c r="D29" s="239"/>
      <c r="E29" s="239"/>
      <c r="F29" s="239"/>
      <c r="G29" s="239"/>
      <c r="H29" s="239"/>
      <c r="I29" s="244"/>
      <c r="J29" s="33">
        <f>IF('評分報告'!O133&lt;11,'評分報告'!O133,10)</f>
        <v>0</v>
      </c>
      <c r="K29" s="5"/>
    </row>
    <row r="30" spans="1:11" ht="16.5">
      <c r="A30" s="239" t="s">
        <v>45</v>
      </c>
      <c r="B30" s="239"/>
      <c r="C30" s="239"/>
      <c r="D30" s="239"/>
      <c r="E30" s="239"/>
      <c r="F30" s="239"/>
      <c r="G30" s="239"/>
      <c r="H30" s="239"/>
      <c r="I30" s="244"/>
      <c r="J30" s="33">
        <f>IF('評分報告'!O146&lt;11,'評分報告'!O146,10)</f>
        <v>0</v>
      </c>
      <c r="K30" s="5"/>
    </row>
    <row r="31" spans="1:11" ht="16.5">
      <c r="A31" s="239" t="s">
        <v>46</v>
      </c>
      <c r="B31" s="239"/>
      <c r="C31" s="239"/>
      <c r="D31" s="239"/>
      <c r="E31" s="239"/>
      <c r="F31" s="239"/>
      <c r="G31" s="239"/>
      <c r="H31" s="239"/>
      <c r="I31" s="244"/>
      <c r="J31" s="33">
        <f>IF('評分報告'!O155&lt;11,'評分報告'!O155,10)</f>
        <v>0</v>
      </c>
      <c r="K31" s="5"/>
    </row>
    <row r="32" spans="1:11" ht="16.5">
      <c r="A32" s="239" t="s">
        <v>47</v>
      </c>
      <c r="B32" s="239"/>
      <c r="C32" s="239"/>
      <c r="D32" s="239"/>
      <c r="E32" s="239"/>
      <c r="F32" s="239"/>
      <c r="G32" s="239"/>
      <c r="H32" s="239"/>
      <c r="I32" s="244"/>
      <c r="J32" s="33">
        <f>IF('評分報告'!O162&lt;11,'評分報告'!O162,10)</f>
        <v>0</v>
      </c>
      <c r="K32" s="5"/>
    </row>
    <row r="33" spans="1:11" ht="16.5">
      <c r="A33" s="245" t="s">
        <v>48</v>
      </c>
      <c r="B33" s="246"/>
      <c r="C33" s="246"/>
      <c r="D33" s="246"/>
      <c r="E33" s="246"/>
      <c r="F33" s="246"/>
      <c r="G33" s="246"/>
      <c r="H33" s="246"/>
      <c r="I33" s="247"/>
      <c r="J33" s="34">
        <f>SUM(J27:J32)</f>
        <v>0</v>
      </c>
      <c r="K33" s="5"/>
    </row>
    <row r="34" spans="1:11" ht="17.25" thickBot="1">
      <c r="A34" s="250" t="s">
        <v>49</v>
      </c>
      <c r="B34" s="250"/>
      <c r="C34" s="250"/>
      <c r="D34" s="250"/>
      <c r="E34" s="250"/>
      <c r="F34" s="250"/>
      <c r="G34" s="250"/>
      <c r="H34" s="250"/>
      <c r="I34" s="250"/>
      <c r="J34" s="35">
        <f>SUM(J33,J24,J11)</f>
        <v>0</v>
      </c>
      <c r="K34" s="5"/>
    </row>
    <row r="35" spans="1:11" ht="17.25" thickTop="1">
      <c r="A35" t="s">
        <v>50</v>
      </c>
      <c r="K35" s="5"/>
    </row>
    <row r="36" spans="1:11" ht="16.5">
      <c r="A36" s="251" t="s">
        <v>51</v>
      </c>
      <c r="B36" s="251"/>
      <c r="C36" s="251" t="s">
        <v>52</v>
      </c>
      <c r="D36" s="251"/>
      <c r="E36" s="237" t="s">
        <v>53</v>
      </c>
      <c r="F36" s="237"/>
      <c r="G36" s="251" t="s">
        <v>54</v>
      </c>
      <c r="H36" s="251"/>
      <c r="I36" s="237" t="s">
        <v>55</v>
      </c>
      <c r="J36" s="237"/>
      <c r="K36" s="5"/>
    </row>
    <row r="37" spans="1:11" ht="17.25" thickBot="1">
      <c r="A37" s="249">
        <v>0.4</v>
      </c>
      <c r="B37" s="249"/>
      <c r="C37" s="249">
        <v>0.3</v>
      </c>
      <c r="D37" s="249"/>
      <c r="E37" s="249">
        <v>0.1</v>
      </c>
      <c r="F37" s="249"/>
      <c r="G37" s="249">
        <v>0.2</v>
      </c>
      <c r="H37" s="249"/>
      <c r="I37" s="249">
        <v>1</v>
      </c>
      <c r="J37" s="249"/>
      <c r="K37" s="5"/>
    </row>
    <row r="38" spans="1:11" ht="17.25" thickTop="1">
      <c r="A38" s="248">
        <f>J6*10</f>
        <v>0</v>
      </c>
      <c r="B38" s="248"/>
      <c r="C38" s="248">
        <f>(J9+J10)/14*30</f>
        <v>0</v>
      </c>
      <c r="D38" s="248"/>
      <c r="E38" s="248">
        <f>IF('評分報告'!E21&gt;52,10,('評分報告'!E21)/52*10)</f>
        <v>0</v>
      </c>
      <c r="F38" s="248"/>
      <c r="G38" s="248">
        <f>J28*2</f>
        <v>0</v>
      </c>
      <c r="H38" s="248"/>
      <c r="I38" s="248">
        <f>SUM(A38:H38)</f>
        <v>0</v>
      </c>
      <c r="J38" s="248"/>
      <c r="K38" s="5"/>
    </row>
    <row r="39" spans="1:11" ht="16.5">
      <c r="A39" t="s">
        <v>56</v>
      </c>
      <c r="G39" t="s">
        <v>57</v>
      </c>
      <c r="K39" s="5"/>
    </row>
    <row r="40" spans="1:11" ht="30" customHeight="1">
      <c r="A40" s="36"/>
      <c r="B40" s="36"/>
      <c r="C40" s="36"/>
      <c r="D40" s="36"/>
      <c r="E40" s="36"/>
      <c r="F40" s="5"/>
      <c r="G40" s="36"/>
      <c r="H40" s="36"/>
      <c r="I40" s="36"/>
      <c r="J40" s="25"/>
      <c r="K40" s="5"/>
    </row>
    <row r="41" spans="1:11" ht="30" customHeight="1">
      <c r="A41" s="252"/>
      <c r="B41" s="252"/>
      <c r="C41" s="252"/>
      <c r="D41" s="252"/>
      <c r="E41" s="252"/>
      <c r="F41" s="5"/>
      <c r="G41" s="252"/>
      <c r="H41" s="252"/>
      <c r="I41" s="252"/>
      <c r="J41" s="252"/>
      <c r="K41" s="5"/>
    </row>
    <row r="42" spans="2:11" ht="16.5">
      <c r="B42" s="5"/>
      <c r="C42" s="5"/>
      <c r="D42" s="5"/>
      <c r="E42" s="5"/>
      <c r="H42" s="5"/>
      <c r="I42" s="5"/>
      <c r="J42" s="4"/>
      <c r="K42" s="5"/>
    </row>
    <row r="43" spans="1:11" ht="16.5">
      <c r="A43" t="s">
        <v>58</v>
      </c>
      <c r="B43" s="5"/>
      <c r="C43" s="5"/>
      <c r="D43" s="5"/>
      <c r="E43" s="5"/>
      <c r="F43" s="5"/>
      <c r="G43" t="s">
        <v>59</v>
      </c>
      <c r="H43" s="253"/>
      <c r="I43" s="253"/>
      <c r="J43" s="253"/>
      <c r="K43" s="5"/>
    </row>
    <row r="44" ht="16.5">
      <c r="K44" s="5"/>
    </row>
    <row r="45" spans="1:11" ht="24.75" customHeight="1">
      <c r="A45" s="97" t="s">
        <v>6</v>
      </c>
      <c r="B45" s="254" t="s">
        <v>61</v>
      </c>
      <c r="C45" s="254"/>
      <c r="D45" s="99">
        <f>'評分報告'!E12</f>
        <v>0</v>
      </c>
      <c r="E45" s="100" t="s">
        <v>63</v>
      </c>
      <c r="F45" s="98">
        <f>'評分報告'!I12</f>
        <v>0</v>
      </c>
      <c r="G45" s="255" t="str">
        <f>'評分報告'!J12</f>
        <v>CSP</v>
      </c>
      <c r="H45" s="255"/>
      <c r="I45" s="101">
        <f>'評分報告'!N12</f>
        <v>0</v>
      </c>
      <c r="J45" s="102" t="s">
        <v>62</v>
      </c>
      <c r="K45" s="5"/>
    </row>
    <row r="46" spans="1:11" ht="16.5">
      <c r="A46" s="38" t="s">
        <v>174</v>
      </c>
      <c r="B46" s="38"/>
      <c r="K46" s="5"/>
    </row>
    <row r="47" spans="1:11" ht="16.5">
      <c r="A47" s="5"/>
      <c r="B47" s="5"/>
      <c r="C47" s="5"/>
      <c r="D47" s="5"/>
      <c r="E47" s="5"/>
      <c r="F47" s="5"/>
      <c r="G47" s="5"/>
      <c r="H47" s="5"/>
      <c r="I47" s="5"/>
      <c r="J47" s="4"/>
      <c r="K47" s="5"/>
    </row>
    <row r="48" spans="1:11" ht="16.5">
      <c r="A48" s="5"/>
      <c r="B48" s="5"/>
      <c r="C48" s="5"/>
      <c r="D48" s="5"/>
      <c r="E48" s="5"/>
      <c r="F48" s="5"/>
      <c r="G48" s="5"/>
      <c r="H48" s="5"/>
      <c r="I48" s="5"/>
      <c r="J48" s="4"/>
      <c r="K48" s="5"/>
    </row>
  </sheetData>
  <sheetProtection/>
  <mergeCells count="51">
    <mergeCell ref="A41:E41"/>
    <mergeCell ref="G41:J41"/>
    <mergeCell ref="H43:J43"/>
    <mergeCell ref="B45:C45"/>
    <mergeCell ref="G45:H45"/>
    <mergeCell ref="I37:J37"/>
    <mergeCell ref="A38:B38"/>
    <mergeCell ref="C38:D38"/>
    <mergeCell ref="E38:F38"/>
    <mergeCell ref="G38:H38"/>
    <mergeCell ref="I38:J38"/>
    <mergeCell ref="A37:B37"/>
    <mergeCell ref="C37:D37"/>
    <mergeCell ref="E37:F37"/>
    <mergeCell ref="G37:H37"/>
    <mergeCell ref="A34:I34"/>
    <mergeCell ref="A36:B36"/>
    <mergeCell ref="C36:D36"/>
    <mergeCell ref="E36:F36"/>
    <mergeCell ref="G36:H36"/>
    <mergeCell ref="I36:J36"/>
    <mergeCell ref="A28:I28"/>
    <mergeCell ref="A29:I29"/>
    <mergeCell ref="A30:I30"/>
    <mergeCell ref="A31:I31"/>
    <mergeCell ref="A32:I32"/>
    <mergeCell ref="A33:I33"/>
    <mergeCell ref="A21:I21"/>
    <mergeCell ref="A22:I22"/>
    <mergeCell ref="A23:I23"/>
    <mergeCell ref="A24:I24"/>
    <mergeCell ref="A26:I26"/>
    <mergeCell ref="A27:I27"/>
    <mergeCell ref="A15:I15"/>
    <mergeCell ref="A16:I16"/>
    <mergeCell ref="A17:I17"/>
    <mergeCell ref="A18:I18"/>
    <mergeCell ref="A19:I19"/>
    <mergeCell ref="A20:I20"/>
    <mergeCell ref="A8:I8"/>
    <mergeCell ref="A9:I9"/>
    <mergeCell ref="A10:I10"/>
    <mergeCell ref="A11:I11"/>
    <mergeCell ref="A13:I13"/>
    <mergeCell ref="A14:I14"/>
    <mergeCell ref="A1:J1"/>
    <mergeCell ref="A2:J2"/>
    <mergeCell ref="A4:I4"/>
    <mergeCell ref="A5:I5"/>
    <mergeCell ref="A6:I6"/>
    <mergeCell ref="A7:I7"/>
  </mergeCells>
  <printOptions/>
  <pageMargins left="0.53" right="0.34" top="0.59" bottom="0.53" header="0.31" footer="0.26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Desmond Sam</cp:lastModifiedBy>
  <cp:lastPrinted>2014-03-31T15:40:33Z</cp:lastPrinted>
  <dcterms:created xsi:type="dcterms:W3CDTF">2008-05-28T14:29:28Z</dcterms:created>
  <dcterms:modified xsi:type="dcterms:W3CDTF">2014-03-31T15:41:01Z</dcterms:modified>
  <cp:category/>
  <cp:version/>
  <cp:contentType/>
  <cp:contentStatus/>
</cp:coreProperties>
</file>